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41" documentId="13_ncr:1_{F6CB121F-512D-4AA6-A0C1-0FB36C537598}" xr6:coauthVersionLast="47" xr6:coauthVersionMax="47" xr10:uidLastSave="{67476750-52A5-4E2D-9F60-7D922C22B84C}"/>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<sst xmlns="http://schemas.openxmlformats.org/spreadsheetml/2006/main" count="178585" uniqueCount="39075">
  <si>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</si>
  <si>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</si>
  <si>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</si>
  <si>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</si>
  <si>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</si>
  <si>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</si>
  <si>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</si>
  <si>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</si>
  <si>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</si>
  <si>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</si>
  <si>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</si>
  <si>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</si>
  <si>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</si>
  <si>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</si>
  <si>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</si>
  <si>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</si>
  <si>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</si>
  <si>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</si>
  <si>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</si>
  <si>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</si>
  <si>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</si>
  <si>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</si>
  <si>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</si>
  <si>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</si>
  <si>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</si>
  <si>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</si>
  <si>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</si>
  <si>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</si>
  <si>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</si>
  <si>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</si>
  <si>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</si>
  <si>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</si>
  <si>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</si>
  <si>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</si>
  <si>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</si>
  <si>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</si>
  <si>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</si>
  <si>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</si>
  <si>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</si>
  <si>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</si>
  <si>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</si>
  <si>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</si>
  <si>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</si>
  <si>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</si>
  <si>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</si>
  <si>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</si>
  <si>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</si>
  <si>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</si>
  <si>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</si>
  <si>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</si>
  <si>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</si>
  <si>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</si>
  <si>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</si>
  <si>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</si>
  <si>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</si>
  <si>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</si>
  <si>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</si>
  <si>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</si>
  <si>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</si>
  <si>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</si>
  <si>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</si>
  <si>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</si>
  <si>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</si>
  <si>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</si>
  <si>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</si>
  <si>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</si>
  <si>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</si>
  <si>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</si>
  <si>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</si>
  <si>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</si>
  <si>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</si>
  <si>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</si>
  <si>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</si>
  <si>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</si>
  <si>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</si>
  <si>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</si>
  <si>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</si>
  <si>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</si>
  <si>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</si>
  <si>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</si>
  <si>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</si>
  <si>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</si>
  <si>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</si>
  <si>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</si>
  <si>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</si>
  <si>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</si>
  <si>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</si>
  <si>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</si>
  <si>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</si>
  <si>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</si>
  <si>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</si>
  <si>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</si>
  <si>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</si>
  <si>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</si>
  <si>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</si>
  <si>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</si>
  <si>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</si>
  <si>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</si>
  <si>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</si>
  <si>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</si>
  <si>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</si>
  <si>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</si>
  <si>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</si>
  <si>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</si>
  <si>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</si>
  <si>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</si>
  <si>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</si>
  <si>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</si>
  <si>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</si>
  <si>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</si>
  <si>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</si>
  <si>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</si>
  <si>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</si>
  <si>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</si>
  <si>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</si>
  <si>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</si>
  <si>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</si>
  <si>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</si>
  <si>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</si>
  <si>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</si>
  <si>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</si>
  <si>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</si>
  <si>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</si>
  <si>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</si>
  <si>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</si>
  <si>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</si>
  <si>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</si>
  <si>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</si>
  <si>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</si>
  <si>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</si>
  <si>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</si>
  <si>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</si>
  <si>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</si>
  <si>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</si>
  <si>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</si>
  <si>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</si>
  <si>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</si>
  <si>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</si>
  <si>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</si>
  <si>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</si>
  <si>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</si>
  <si>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</si>
  <si>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</si>
  <si>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</si>
  <si>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</si>
  <si>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</si>
  <si>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</si>
  <si>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</si>
  <si>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</si>
  <si>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</si>
  <si>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</si>
  <si>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</si>
  <si>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</si>
  <si>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</si>
  <si>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</si>
  <si>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</si>
  <si>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</si>
  <si>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</si>
  <si>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</si>
  <si>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</si>
  <si>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</si>
  <si>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</si>
  <si>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</si>
  <si>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</si>
  <si>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</si>
  <si>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</si>
  <si>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</si>
  <si>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</si>
  <si>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</si>
  <si>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</si>
  <si>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</si>
  <si>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</si>
  <si>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</si>
  <si>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</si>
  <si>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</si>
  <si>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</si>
  <si>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</si>
  <si>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</si>
  <si>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</si>
  <si>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</si>
  <si>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</si>
  <si>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</si>
  <si>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</si>
  <si>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</si>
  <si>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</si>
  <si>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</si>
  <si>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</si>
  <si>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</si>
  <si>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</si>
  <si>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</si>
  <si>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</si>
  <si>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</si>
  <si>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</si>
  <si>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</si>
  <si>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</si>
  <si>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</si>
  <si>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</si>
  <si>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</si>
  <si>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</si>
  <si>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</si>
  <si>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</si>
  <si>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</si>
  <si>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</si>
  <si>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</si>
  <si>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</si>
  <si>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</si>
  <si>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</si>
  <si>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</si>
  <si>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</si>
  <si>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</si>
  <si>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</si>
  <si>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</si>
  <si>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</si>
  <si>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</si>
  <si>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</si>
  <si>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</si>
  <si>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</si>
  <si>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</si>
  <si>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</si>
  <si>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</si>
  <si>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</si>
  <si>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</si>
  <si>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</si>
  <si>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</si>
  <si>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</si>
  <si>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</si>
  <si>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</si>
  <si>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</si>
  <si>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</si>
  <si>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</si>
  <si>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</si>
  <si>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</si>
  <si>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</si>
  <si>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</si>
  <si>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</si>
  <si>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</si>
  <si>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</si>
  <si>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</si>
  <si>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</si>
  <si>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</si>
  <si>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</si>
  <si>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</si>
  <si>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</si>
  <si>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</si>
  <si>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</si>
  <si>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</si>
  <si>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</si>
  <si>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</si>
  <si>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</si>
  <si>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</si>
  <si>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</si>
  <si>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</si>
  <si>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</si>
  <si>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</si>
  <si>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</si>
  <si>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</si>
  <si>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</si>
  <si>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</si>
  <si>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</si>
  <si>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</si>
  <si>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</si>
  <si>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</si>
  <si>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</si>
  <si>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</si>
  <si>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</si>
  <si>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</si>
  <si>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</si>
  <si>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</si>
  <si>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</si>
  <si>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</si>
  <si>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</si>
  <si>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</si>
  <si>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</si>
  <si>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</si>
  <si>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</si>
  <si>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</si>
  <si>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</si>
  <si>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</si>
  <si>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</si>
  <si>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</si>
  <si>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</si>
  <si>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</si>
  <si>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</si>
  <si>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</si>
  <si>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</si>
  <si>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</si>
  <si>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</si>
  <si>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</si>
  <si>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</si>
  <si>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</si>
  <si>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</si>
  <si>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</si>
  <si>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</si>
  <si>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</si>
  <si>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</si>
  <si>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</si>
  <si>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</si>
  <si>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</si>
  <si>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</si>
  <si>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</si>
  <si>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</si>
  <si>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</si>
  <si>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</si>
  <si>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</si>
  <si>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</si>
  <si>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</si>
  <si>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</si>
  <si>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</si>
  <si>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</si>
  <si>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</si>
  <si>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</si>
  <si>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</si>
  <si>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</si>
  <si>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</si>
  <si>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</si>
  <si>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</si>
  <si>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</si>
  <si>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</si>
  <si>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</si>
  <si>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</si>
  <si>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</si>
  <si>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</si>
  <si>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</si>
  <si>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</si>
  <si>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</si>
  <si>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</si>
  <si>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</si>
  <si>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</si>
  <si>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</si>
  <si>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</si>
  <si>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</si>
  <si>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</si>
  <si>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</si>
  <si>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</si>
  <si>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</si>
  <si>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</si>
  <si>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</si>
  <si>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</si>
  <si>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</si>
  <si>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</si>
  <si>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</si>
  <si>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</si>
  <si>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</si>
  <si>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</si>
  <si>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</si>
  <si>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</si>
  <si>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</si>
  <si>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</si>
  <si>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</si>
  <si>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</si>
  <si>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</si>
  <si>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</si>
  <si>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</si>
  <si>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</si>
  <si>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</si>
  <si>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</si>
  <si>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</si>
  <si>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</si>
  <si>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</si>
  <si>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</si>
  <si>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</si>
  <si>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</si>
  <si>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</si>
  <si>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</si>
  <si>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</si>
  <si>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</si>
  <si>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</si>
  <si>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</si>
  <si>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</si>
  <si>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</si>
  <si>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</si>
  <si>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</si>
  <si>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</si>
  <si>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</si>
  <si>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</si>
  <si>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</si>
  <si>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</si>
  <si>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</si>
  <si>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</si>
  <si>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</si>
  <si>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</si>
  <si>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</si>
  <si>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</si>
  <si>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</si>
  <si>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</si>
  <si>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</si>
  <si>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</si>
  <si>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</si>
  <si>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</si>
  <si>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</si>
  <si>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</si>
  <si>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</si>
  <si>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</si>
  <si>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</si>
  <si>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</si>
  <si>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</si>
  <si>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</si>
  <si>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</si>
  <si>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</si>
  <si>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</si>
  <si>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</si>
  <si>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</si>
  <si>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</si>
  <si>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</si>
  <si>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</si>
  <si>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</si>
  <si>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</si>
  <si>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</si>
  <si>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</si>
  <si>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</si>
  <si>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</si>
  <si>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</si>
  <si>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</si>
  <si>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</si>
  <si>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</si>
  <si>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</si>
  <si>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</si>
  <si>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</si>
  <si>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</si>
  <si>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</si>
  <si>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</si>
  <si>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</si>
  <si>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</si>
  <si>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</si>
  <si>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</si>
  <si>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</si>
  <si>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</si>
  <si>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</si>
  <si>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</si>
  <si>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</si>
  <si>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</si>
  <si>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</si>
  <si>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</si>
  <si>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</si>
  <si>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</si>
  <si>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</si>
  <si>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</si>
  <si>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</si>
  <si>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</si>
  <si>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</si>
  <si>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</si>
  <si>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</si>
  <si>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</si>
  <si>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</si>
  <si>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</si>
  <si>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</si>
  <si>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</si>
  <si>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</si>
  <si>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</si>
  <si>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</si>
  <si>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</si>
  <si>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</si>
  <si>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</si>
  <si>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</si>
  <si>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</si>
  <si>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</si>
  <si>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</si>
  <si>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</si>
  <si>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</si>
  <si>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</si>
  <si>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</si>
  <si>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</si>
  <si>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</si>
  <si>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</si>
  <si>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</si>
  <si>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</si>
  <si>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</si>
  <si>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</si>
  <si>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</si>
  <si>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</si>
  <si>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</si>
  <si>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</si>
  <si>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</si>
  <si>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</si>
  <si>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</si>
  <si>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</si>
  <si>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</si>
  <si>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</si>
  <si>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</si>
  <si>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</si>
  <si>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</si>
  <si>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</si>
  <si>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</si>
  <si>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</si>
  <si>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</si>
  <si>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</si>
  <si>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</si>
  <si>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</si>
  <si>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</si>
  <si>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</si>
  <si>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</si>
  <si>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</si>
  <si>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</si>
  <si>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</si>
  <si>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</si>
  <si>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</si>
  <si>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</si>
  <si>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</si>
  <si>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</si>
  <si>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</si>
  <si>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</si>
  <si>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</si>
  <si>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</si>
  <si>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</si>
  <si>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</si>
  <si>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</si>
  <si>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</si>
  <si>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</si>
  <si>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</si>
  <si>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</si>
  <si>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</si>
  <si>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</si>
  <si>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</si>
  <si>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</si>
  <si>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</si>
  <si>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</si>
  <si>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</si>
  <si>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</si>
  <si>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</si>
  <si>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</si>
  <si>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</si>
  <si>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</si>
  <si>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</si>
  <si>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</si>
  <si>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</si>
  <si>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</si>
  <si>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</si>
  <si>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</si>
  <si>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</si>
  <si>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</si>
  <si>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</si>
  <si>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</si>
  <si>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</si>
  <si>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</si>
  <si>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</si>
  <si>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</si>
  <si>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</si>
  <si>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</si>
  <si>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</si>
  <si>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</si>
  <si>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</si>
  <si>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</si>
  <si>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</si>
  <si>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</si>
  <si>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</si>
  <si>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</si>
  <si>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</si>
  <si>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</si>
  <si>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</si>
  <si>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</si>
  <si>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</si>
  <si>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</si>
  <si>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</si>
  <si>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</si>
  <si>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</si>
  <si>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</si>
  <si>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</si>
  <si>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</si>
  <si>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</si>
  <si>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</si>
  <si>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</si>
  <si>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</si>
  <si>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</si>
  <si>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</si>
  <si>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</si>
  <si>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</si>
  <si>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</si>
  <si>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</si>
  <si>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</si>
  <si>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</si>
  <si>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</si>
  <si>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</si>
  <si>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</si>
  <si>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</si>
  <si>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</si>
  <si>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</si>
  <si>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</si>
  <si>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</si>
  <si>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</si>
  <si>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</si>
  <si>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</si>
  <si>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</si>
  <si>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</si>
  <si>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</si>
  <si>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</si>
  <si>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</si>
  <si>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</si>
  <si>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</si>
  <si>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</si>
  <si>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</si>
  <si>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</si>
  <si>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</si>
  <si>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</si>
  <si>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</si>
  <si>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</si>
  <si>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</si>
  <si>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</si>
  <si>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</si>
  <si>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</si>
  <si>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</si>
  <si>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</si>
  <si>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</si>
  <si>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</si>
  <si>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</si>
  <si>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</si>
  <si>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</si>
  <si>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</si>
  <si>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</si>
  <si>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</si>
  <si>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</si>
  <si>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</si>
  <si>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</si>
  <si>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</si>
  <si>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</si>
  <si>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</si>
  <si>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</si>
  <si>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</si>
  <si>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</si>
  <si>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</si>
  <si>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</si>
  <si>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</si>
  <si>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</si>
  <si>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</si>
  <si>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</si>
  <si>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</si>
  <si>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</si>
  <si>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</si>
  <si>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</si>
  <si>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</si>
  <si>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</si>
  <si>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</si>
  <si>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</si>
  <si>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</si>
  <si>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</si>
  <si>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</si>
  <si>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</si>
  <si>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</si>
  <si>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</si>
  <si>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</si>
  <si>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</si>
  <si>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</si>
  <si>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</si>
  <si>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</si>
  <si>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</si>
  <si>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</si>
  <si>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</si>
  <si>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</si>
  <si>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</si>
  <si>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</si>
  <si>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</si>
  <si>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</si>
  <si>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</si>
  <si>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</si>
  <si>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</si>
  <si>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</si>
  <si>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</si>
  <si>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</si>
  <si>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</si>
  <si>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</si>
  <si>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</si>
  <si>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</si>
  <si>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</si>
  <si>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</si>
  <si>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</si>
  <si>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</si>
  <si>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</si>
  <si>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</si>
  <si>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</si>
  <si>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</si>
  <si>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</si>
  <si>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</si>
  <si>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</si>
  <si>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</si>
  <si>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</si>
  <si>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</si>
  <si>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</si>
  <si>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</si>
  <si>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</si>
  <si>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</si>
  <si>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</si>
  <si>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</si>
  <si>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</si>
  <si>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</si>
  <si>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</si>
  <si>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</si>
  <si>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</si>
  <si>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</si>
  <si>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</si>
  <si>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</si>
  <si>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</si>
  <si>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</si>
  <si>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</si>
  <si>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</si>
  <si>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</si>
  <si>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</si>
  <si>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</si>
  <si>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</si>
  <si>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</si>
  <si>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</si>
  <si>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</si>
  <si>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</si>
  <si>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</si>
  <si>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</si>
  <si>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</si>
  <si>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</si>
  <si>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</si>
  <si>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</si>
  <si>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</si>
  <si>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</si>
  <si>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</si>
  <si>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</si>
  <si>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</si>
  <si>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</si>
  <si>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</si>
  <si>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</si>
  <si>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</si>
  <si>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</si>
  <si>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</si>
  <si>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</si>
  <si>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</si>
  <si>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</si>
  <si>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</si>
  <si>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</si>
  <si>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</si>
  <si>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</si>
  <si>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</si>
  <si>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</si>
  <si>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</si>
  <si>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</si>
  <si>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</si>
  <si>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</si>
  <si>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</si>
  <si>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</si>
  <si>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</si>
  <si>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</si>
  <si>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</si>
  <si>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</si>
  <si>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</si>
  <si>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</si>
  <si>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</si>
  <si>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</si>
  <si>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</si>
  <si>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</si>
  <si>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</si>
  <si>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</si>
  <si>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</si>
  <si>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</si>
  <si>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</si>
  <si>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</si>
  <si>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</si>
  <si>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</si>
  <si>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</si>
  <si>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</si>
  <si>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</si>
  <si>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</si>
  <si>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</si>
  <si>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</si>
  <si>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</si>
  <si>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</si>
  <si>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</si>
  <si>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</si>
  <si>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</si>
  <si>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</si>
  <si>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</si>
  <si>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</si>
  <si>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</si>
  <si>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</si>
  <si>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</si>
  <si>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</si>
  <si>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</si>
  <si>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</si>
  <si>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</si>
  <si>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</si>
  <si>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</si>
  <si>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</si>
  <si>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</si>
  <si>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</si>
  <si>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</si>
  <si>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</si>
  <si>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</si>
  <si>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</si>
  <si>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</si>
  <si>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</si>
  <si>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</si>
  <si>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</si>
  <si>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</si>
  <si>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</si>
  <si>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</si>
  <si>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</si>
  <si>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</si>
  <si>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</si>
  <si>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</si>
  <si>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</si>
  <si>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</si>
  <si>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</si>
  <si>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</si>
  <si>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</si>
  <si>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</si>
  <si>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</si>
  <si>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</si>
  <si>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</si>
  <si>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</si>
  <si>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</si>
  <si>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</si>
  <si>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</si>
  <si>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</si>
  <si>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</si>
  <si>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</si>
  <si>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</si>
  <si>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</si>
  <si>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</si>
  <si>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</si>
  <si>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</si>
  <si>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</si>
  <si>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</si>
  <si>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</si>
  <si>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</si>
  <si>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</si>
  <si>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</si>
  <si>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</si>
  <si>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</si>
  <si>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</si>
  <si>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</si>
  <si>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</si>
  <si>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</si>
  <si>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</si>
  <si>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</si>
  <si>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</si>
  <si>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</si>
  <si>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</si>
  <si>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</si>
  <si>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</si>
  <si>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</si>
  <si>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</si>
  <si>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</si>
  <si>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</si>
  <si>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</si>
  <si>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</si>
  <si>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</si>
  <si>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</si>
  <si>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</si>
  <si>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</si>
  <si>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</si>
  <si>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</si>
  <si>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</si>
  <si>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</si>
  <si>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</si>
  <si>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</si>
  <si>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</si>
  <si>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</si>
  <si>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</si>
  <si>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</si>
  <si>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</si>
  <si>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</si>
  <si>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</si>
  <si>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</si>
  <si>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</si>
  <si>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</si>
  <si>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</si>
  <si>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</si>
  <si>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</si>
  <si>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</si>
  <si>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</si>
  <si>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</si>
  <si>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</si>
  <si>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</si>
  <si>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</si>
  <si>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</si>
  <si>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</si>
  <si>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</si>
  <si>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</si>
  <si>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</si>
  <si>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</si>
  <si>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</si>
  <si>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</si>
  <si>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</si>
  <si>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</si>
  <si>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</si>
  <si>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</si>
  <si>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</si>
  <si>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</si>
  <si>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</si>
  <si>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</si>
  <si>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</si>
  <si>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</si>
  <si>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</si>
  <si>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</si>
  <si>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</si>
  <si>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</si>
  <si>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</si>
  <si>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</si>
  <si>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</si>
  <si>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</si>
  <si>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</si>
  <si>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</si>
  <si>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</si>
  <si>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</si>
  <si>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</si>
  <si>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</si>
  <si>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</si>
  <si>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</si>
  <si>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</si>
  <si>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</si>
  <si>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</si>
  <si>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</si>
  <si>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</si>
  <si>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</si>
  <si>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</si>
  <si>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</si>
  <si>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</si>
  <si>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</si>
  <si>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</si>
  <si>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</si>
  <si>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</si>
  <si>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</si>
  <si>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</si>
  <si>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</si>
  <si>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</si>
  <si>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</si>
  <si>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</si>
  <si>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</si>
  <si>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</si>
  <si>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</si>
  <si>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</si>
  <si>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</si>
  <si>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</si>
  <si>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</si>
  <si>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</si>
  <si>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</si>
  <si>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</si>
  <si>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</si>
  <si>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</si>
  <si>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</si>
  <si>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</si>
  <si>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</si>
  <si>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</si>
  <si>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</si>
  <si>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</si>
  <si>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</si>
  <si>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</si>
  <si>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</si>
  <si>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</si>
  <si>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</si>
  <si>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</si>
  <si>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</si>
  <si>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</si>
  <si>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</si>
  <si>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</si>
  <si>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</si>
  <si>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</si>
  <si>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</si>
  <si>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</si>
  <si>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</si>
  <si>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</si>
  <si>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</si>
  <si>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</si>
  <si>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</si>
  <si>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</si>
  <si>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</si>
  <si>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</si>
  <si>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</si>
  <si>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</si>
  <si>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</si>
  <si>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</si>
  <si>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</si>
  <si>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</si>
  <si>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</si>
  <si>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</si>
  <si>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</si>
  <si>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</si>
  <si>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</si>
  <si>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</si>
  <si>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</si>
  <si>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</si>
  <si>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</si>
  <si>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</si>
  <si>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</si>
  <si>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</si>
  <si>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</si>
  <si>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</si>
  <si>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</si>
  <si>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</si>
  <si>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</si>
  <si>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</si>
  <si>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</si>
  <si>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</si>
  <si>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</si>
  <si>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</si>
  <si>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</si>
  <si>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</si>
  <si>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</si>
  <si>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</si>
  <si>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</si>
  <si>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</si>
  <si>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</si>
  <si>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</si>
  <si>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</si>
  <si>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</si>
  <si>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</si>
  <si>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</si>
  <si>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</si>
  <si>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</si>
  <si>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</si>
  <si>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</si>
  <si>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</si>
  <si>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</si>
  <si>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</si>
  <si>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</si>
  <si>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</si>
  <si>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</si>
  <si>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</si>
  <si>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</si>
  <si>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</si>
  <si>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</si>
  <si>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</si>
  <si>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</si>
  <si>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</si>
  <si>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</si>
  <si>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</si>
  <si>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</si>
  <si>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</si>
  <si>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</si>
  <si>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</si>
  <si>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</si>
  <si>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</si>
  <si>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</si>
  <si>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</si>
  <si>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</si>
  <si>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</si>
  <si>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</si>
  <si>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</si>
  <si>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</si>
  <si>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</si>
  <si>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</si>
  <si>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</si>
  <si>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</si>
  <si>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</si>
  <si>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</si>
  <si>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</si>
  <si>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</si>
  <si>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</si>
  <si>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</si>
  <si>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</si>
  <si>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</si>
  <si>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</si>
  <si>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</si>
  <si>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</si>
  <si>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</si>
  <si>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</si>
  <si>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</si>
  <si>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</si>
  <si>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</si>
  <si>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</si>
  <si>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</si>
  <si>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</si>
  <si>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</si>
  <si>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</si>
  <si>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</si>
  <si>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</si>
  <si>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</si>
  <si>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</si>
  <si>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</si>
  <si>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</si>
  <si>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</si>
  <si>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</si>
  <si>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</si>
  <si>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</si>
  <si>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</si>
  <si>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</si>
  <si>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</si>
  <si>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</si>
  <si>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</si>
  <si>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</si>
  <si>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</si>
  <si>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</si>
  <si>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</si>
  <si>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</si>
  <si>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</si>
  <si>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</si>
  <si>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</si>
  <si>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</si>
  <si>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</si>
  <si>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</si>
  <si>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</si>
  <si>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</si>
  <si>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</si>
  <si>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</si>
  <si>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</si>
  <si>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</si>
  <si>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</si>
  <si>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</si>
  <si>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</si>
  <si>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</si>
  <si>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</si>
  <si>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</si>
  <si>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</si>
  <si>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</si>
  <si>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</si>
  <si>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</si>
  <si>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</si>
  <si>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</si>
  <si>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</si>
  <si>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</si>
  <si>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</si>
  <si>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</si>
  <si>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</si>
  <si>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</si>
  <si>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</si>
  <si>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</si>
  <si>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</si>
  <si>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</si>
  <si>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</si>
  <si>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</si>
  <si>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</si>
  <si>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</si>
  <si>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</si>
  <si>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</si>
  <si>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</si>
  <si>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</si>
  <si>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</si>
  <si>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</si>
  <si>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</si>
  <si>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</si>
  <si>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</si>
  <si>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</si>
  <si>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</si>
  <si>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</si>
  <si>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</si>
  <si>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</si>
  <si>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</si>
  <si>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</si>
  <si>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</si>
  <si>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</si>
  <si>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</si>
  <si>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</si>
  <si>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</si>
  <si>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</si>
  <si>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</si>
  <si>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</si>
  <si>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</si>
  <si>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</si>
  <si>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</si>
  <si>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</si>
  <si>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</si>
  <si>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</si>
  <si>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</si>
  <si>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</si>
  <si>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</si>
  <si>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</si>
  <si>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</si>
  <si>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</si>
  <si>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</si>
  <si>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</si>
  <si>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</si>
  <si>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</si>
  <si>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</si>
  <si>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</si>
  <si>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</si>
  <si>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</si>
  <si>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</si>
  <si>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</si>
  <si>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</si>
  <si>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</si>
  <si>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</si>
  <si>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</si>
  <si>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</si>
  <si>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</si>
  <si>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</si>
  <si>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</si>
  <si>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</si>
  <si>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</si>
  <si>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</si>
  <si>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</si>
  <si>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</si>
  <si>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</si>
  <si>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</si>
  <si>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</si>
  <si>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</si>
  <si>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</si>
  <si>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</si>
  <si>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</si>
  <si>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</si>
  <si>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</si>
  <si>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</si>
  <si>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</si>
  <si>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</si>
  <si>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</si>
  <si>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</si>
  <si>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</si>
  <si>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</si>
  <si>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</si>
  <si>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</si>
  <si>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</si>
  <si>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</si>
  <si>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</si>
  <si>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</si>
  <si>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</si>
  <si>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</si>
  <si>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</si>
  <si>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</si>
  <si>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</si>
  <si>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</si>
  <si>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</si>
  <si>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</si>
  <si>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</si>
  <si>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</si>
  <si>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</si>
  <si>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</si>
  <si>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</si>
  <si>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</si>
  <si>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</si>
  <si>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</si>
  <si>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</si>
  <si>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</si>
  <si>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</si>
  <si>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</si>
  <si>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</si>
  <si>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</si>
  <si>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</si>
  <si>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</si>
  <si>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</si>
  <si>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</si>
  <si>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</si>
  <si>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</si>
  <si>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</si>
  <si>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</si>
  <si>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</si>
  <si>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</si>
  <si>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</si>
  <si>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</si>
  <si>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</si>
  <si>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</si>
  <si>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</si>
  <si>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</si>
  <si>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</si>
  <si>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</si>
  <si>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</si>
  <si>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</si>
  <si>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</si>
  <si>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</si>
  <si>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</si>
  <si>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</si>
  <si>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</si>
  <si>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</si>
  <si>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</si>
  <si>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</si>
  <si>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</si>
  <si>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</si>
  <si>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</si>
  <si>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</si>
  <si>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</si>
  <si>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</si>
  <si>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</si>
  <si>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</si>
  <si>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</si>
  <si>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</si>
  <si>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</si>
  <si>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</si>
  <si>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</si>
  <si>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</si>
  <si>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</si>
  <si>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</si>
  <si>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</si>
  <si>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</si>
  <si>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</si>
  <si>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</si>
  <si>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</si>
  <si>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</si>
  <si>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</si>
  <si>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</si>
  <si>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</si>
  <si>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</si>
  <si>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</si>
  <si>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</si>
  <si>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</si>
  <si>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</si>
  <si>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</si>
  <si>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</si>
  <si>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</si>
  <si>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</si>
  <si>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</si>
  <si>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</si>
  <si>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</si>
  <si>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</si>
  <si>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</si>
  <si>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</si>
  <si>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</si>
  <si>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</si>
  <si>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</si>
  <si>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</si>
  <si>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</si>
  <si>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</si>
  <si>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</si>
  <si>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</si>
  <si>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</si>
  <si>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</si>
  <si>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</si>
  <si>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</si>
  <si>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</si>
  <si>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</si>
  <si>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</si>
  <si>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</si>
  <si>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</si>
  <si>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</si>
  <si>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</si>
  <si>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</si>
  <si>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</si>
  <si>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</si>
  <si>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</si>
  <si>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</si>
  <si>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</si>
  <si>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</si>
  <si>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</si>
  <si>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</si>
  <si>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</si>
  <si>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</si>
  <si>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</si>
  <si>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</si>
  <si>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</si>
  <si>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</si>
  <si>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</si>
  <si>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</si>
  <si>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</si>
  <si>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</si>
  <si>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</si>
  <si>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</si>
  <si>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</si>
  <si>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</si>
  <si>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</si>
  <si>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</si>
  <si>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</si>
  <si>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</si>
  <si>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</si>
  <si>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</si>
  <si>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</si>
  <si>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</si>
  <si>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</si>
  <si>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</si>
  <si>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</si>
  <si>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</si>
  <si>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</si>
  <si>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</si>
  <si>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</si>
  <si>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</si>
  <si>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</si>
  <si>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</si>
  <si>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</si>
  <si>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</si>
  <si>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</si>
  <si>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</si>
  <si>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</si>
  <si>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</si>
  <si>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</si>
  <si>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</si>
  <si>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</si>
  <si>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</si>
  <si>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</si>
  <si>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</si>
  <si>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</si>
  <si>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</si>
  <si>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</si>
  <si>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</si>
  <si>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</si>
  <si>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</si>
  <si>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</si>
  <si>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</si>
  <si>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</si>
  <si>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</si>
  <si>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</si>
  <si>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</si>
  <si>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</si>
  <si>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</si>
  <si>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</si>
  <si>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</si>
  <si>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</si>
  <si>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</si>
  <si>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</si>
  <si>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</si>
  <si>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</si>
  <si>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</si>
  <si>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</si>
  <si>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</si>
  <si>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</si>
  <si>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</si>
  <si>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</si>
  <si>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</si>
  <si>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</si>
  <si>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</si>
  <si>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</si>
  <si>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</si>
  <si>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</si>
  <si>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</si>
  <si>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</si>
  <si>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</si>
  <si>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</si>
  <si>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</si>
  <si>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</si>
  <si>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</si>
  <si>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</si>
  <si>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</si>
  <si>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</si>
  <si>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</si>
  <si>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</si>
  <si>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</si>
  <si>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</si>
  <si>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</si>
  <si>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</si>
  <si>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</si>
  <si>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</si>
  <si>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</si>
  <si>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</si>
  <si>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</si>
  <si>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</si>
  <si>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</si>
  <si>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</si>
  <si>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</si>
  <si>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</si>
  <si>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</si>
  <si>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</si>
  <si>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</si>
  <si>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</si>
  <si>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</si>
  <si>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</si>
  <si>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</si>
  <si>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</si>
  <si>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</si>
  <si>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</si>
  <si>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</si>
  <si>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</si>
  <si>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</si>
  <si>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</si>
  <si>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</si>
  <si>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</si>
  <si>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</si>
  <si>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</si>
  <si>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</si>
  <si>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</si>
  <si>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</si>
  <si>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</si>
  <si>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</si>
  <si>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</si>
  <si>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</si>
  <si>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</si>
  <si>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</si>
  <si>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</si>
  <si>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</si>
  <si>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</si>
  <si>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</si>
  <si>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</si>
  <si>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</si>
  <si>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</si>
  <si>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</si>
  <si>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</si>
  <si>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</si>
  <si>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</si>
  <si>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</si>
  <si>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</si>
  <si>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</si>
  <si>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</si>
  <si>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</si>
  <si>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</si>
  <si>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</si>
  <si>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</si>
  <si>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</si>
  <si>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</si>
  <si>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</si>
  <si>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</si>
  <si>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</si>
  <si>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</si>
  <si>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</si>
  <si>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</si>
  <si>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</si>
  <si>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</si>
  <si>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</si>
  <si>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</si>
  <si>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</si>
  <si>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</si>
  <si>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</si>
  <si>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</si>
  <si>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</si>
  <si>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</si>
  <si>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</si>
  <si>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</si>
  <si>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</si>
  <si>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</si>
  <si>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</si>
  <si>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</si>
  <si>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</si>
  <si>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</si>
  <si>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</si>
  <si>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</si>
  <si>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</si>
  <si>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</si>
  <si>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</si>
  <si>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</si>
  <si>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</si>
  <si>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</si>
  <si>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</si>
  <si>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</si>
  <si>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</si>
  <si>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</si>
  <si>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</si>
  <si>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</si>
  <si>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</si>
  <si>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</si>
  <si>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</si>
  <si>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</si>
  <si>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</si>
  <si>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</si>
  <si>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</si>
  <si>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</si>
  <si>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</si>
  <si>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</si>
  <si>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</si>
  <si>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</si>
  <si>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</si>
  <si>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</si>
  <si>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</si>
  <si>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</si>
  <si>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</si>
  <si>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</si>
  <si>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</si>
  <si>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</si>
  <si>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</si>
  <si>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</si>
  <si>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</si>
  <si>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</si>
  <si>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</si>
  <si>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</si>
  <si>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</si>
  <si>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</si>
  <si>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</si>
  <si>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</si>
  <si>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</si>
  <si>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</si>
  <si>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</si>
  <si>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</si>
  <si>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</si>
  <si>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</si>
  <si>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</si>
  <si>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</si>
  <si>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</si>
  <si>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</si>
  <si>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</si>
  <si>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</si>
  <si>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</si>
  <si>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</si>
  <si>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</si>
  <si>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</si>
  <si>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</si>
  <si>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</si>
  <si>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</si>
  <si>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</si>
  <si>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</si>
  <si>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</si>
  <si>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</si>
  <si>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</si>
  <si>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</si>
  <si>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</si>
  <si>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</si>
  <si>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</si>
  <si>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</si>
  <si>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</si>
  <si>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</si>
  <si>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</si>
  <si>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</si>
  <si>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</si>
  <si>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</si>
  <si>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</si>
  <si>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</si>
  <si>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</si>
  <si>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</si>
  <si>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</si>
  <si>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</si>
  <si>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</si>
  <si>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</si>
  <si>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</si>
  <si>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</si>
  <si>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</si>
  <si>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</si>
  <si>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</si>
  <si>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</si>
  <si>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</si>
  <si>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</si>
  <si>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</si>
  <si>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</si>
  <si>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</si>
  <si>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</si>
  <si>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</si>
  <si>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</si>
  <si>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</si>
  <si>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</si>
  <si>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</si>
  <si>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</si>
  <si>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</si>
  <si>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</si>
  <si>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</si>
  <si>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</si>
  <si>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</si>
  <si>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</si>
  <si>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</si>
  <si>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</si>
  <si>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</si>
  <si>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</si>
  <si>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</si>
  <si>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</si>
  <si>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</si>
  <si>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</si>
  <si>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</si>
  <si>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</si>
  <si>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</si>
  <si>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</si>
  <si>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</si>
  <si>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</si>
  <si>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</si>
  <si>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</si>
  <si>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</si>
  <si>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</si>
  <si>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</si>
  <si>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</si>
  <si>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</si>
  <si>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</si>
  <si>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</si>
  <si>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</si>
  <si>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</si>
  <si>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</si>
  <si>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</si>
  <si>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</si>
  <si>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</si>
  <si>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</si>
  <si>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</si>
  <si>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</si>
  <si>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</si>
  <si>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</si>
  <si>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</si>
  <si>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</si>
  <si>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</si>
  <si>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</si>
  <si>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</si>
  <si>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</si>
  <si>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</si>
  <si>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</si>
  <si>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</si>
  <si>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</si>
  <si>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</si>
  <si>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</si>
  <si>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</si>
  <si>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</si>
  <si>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</si>
  <si>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</si>
  <si>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</si>
  <si>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</si>
  <si>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</si>
  <si>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</si>
  <si>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</si>
  <si>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</si>
  <si>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</si>
  <si>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</si>
  <si>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</si>
  <si>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</si>
  <si>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</si>
  <si>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</si>
  <si>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</si>
  <si>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</si>
  <si>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</si>
  <si>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</si>
  <si>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</si>
  <si>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</si>
  <si>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</si>
  <si>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</si>
  <si>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</si>
  <si>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</si>
  <si>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</si>
  <si>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</si>
  <si>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</si>
  <si>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</si>
  <si>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</si>
  <si>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</si>
  <si>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</si>
  <si>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</si>
  <si>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</si>
  <si>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</si>
  <si>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</si>
  <si>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</si>
  <si>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</si>
  <si>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</si>
  <si>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</si>
  <si>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</si>
  <si>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</si>
  <si>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</si>
  <si>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</si>
  <si>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</si>
  <si>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</si>
  <si>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</si>
  <si>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</si>
  <si>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</si>
  <si>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</si>
  <si>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</si>
  <si>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</si>
  <si>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</si>
  <si>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</si>
  <si>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</si>
  <si>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</si>
  <si>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</si>
  <si>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</si>
  <si>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</si>
  <si>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</si>
  <si>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</si>
  <si>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</si>
  <si>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</si>
  <si>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</si>
  <si>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</si>
  <si>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</si>
  <si>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</si>
  <si>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</si>
  <si>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</si>
  <si>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</si>
  <si>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</si>
  <si>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</si>
  <si>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</si>
  <si>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</si>
  <si>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</si>
  <si>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</si>
  <si>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</si>
  <si>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</si>
  <si>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</si>
  <si>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</si>
  <si>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</si>
  <si>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</si>
  <si>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</si>
  <si>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</si>
  <si>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</si>
  <si>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</si>
  <si>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</si>
  <si>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</si>
  <si>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</si>
  <si>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</si>
  <si>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</si>
  <si>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</si>
  <si>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</si>
  <si>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</si>
  <si>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</si>
  <si>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</si>
  <si>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</si>
  <si>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</si>
  <si>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</si>
  <si>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</si>
  <si>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</si>
  <si>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</si>
  <si>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</si>
  <si>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</si>
  <si>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</si>
  <si>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</si>
  <si>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</si>
  <si>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</si>
  <si>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</si>
  <si>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</si>
  <si>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</si>
  <si>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</si>
  <si>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</si>
  <si>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</si>
  <si>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</si>
  <si>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</si>
  <si>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</si>
  <si>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</si>
  <si>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</si>
  <si>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</si>
  <si>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</si>
  <si>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</si>
  <si>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</si>
  <si>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</si>
  <si>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</si>
  <si>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</si>
  <si>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</si>
  <si>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</si>
  <si>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</si>
  <si>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</si>
  <si>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</si>
  <si>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</si>
  <si>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</si>
  <si>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</si>
  <si>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</si>
  <si>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</si>
  <si>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</si>
  <si>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</si>
  <si>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</si>
  <si>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</si>
  <si>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</si>
  <si>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</si>
  <si>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</si>
  <si>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</si>
  <si>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</si>
  <si>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</si>
  <si>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</si>
  <si>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</si>
  <si>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</si>
  <si>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</si>
  <si>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</si>
  <si>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</si>
  <si>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</si>
  <si>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</si>
  <si>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</si>
  <si>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</si>
  <si>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</si>
  <si>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</si>
  <si>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</si>
  <si>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</si>
  <si>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</si>
  <si>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</si>
  <si>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</si>
  <si>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</si>
  <si>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</si>
  <si>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</si>
  <si>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</si>
  <si>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</si>
  <si>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</si>
  <si>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</si>
  <si>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</si>
  <si>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</si>
  <si>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</si>
  <si>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</si>
  <si>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</si>
  <si>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</si>
  <si>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</si>
  <si>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</si>
  <si>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</si>
  <si>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</si>
  <si>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</si>
  <si>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</si>
  <si>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</si>
  <si>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</si>
  <si>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</si>
  <si>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</si>
  <si>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</si>
  <si>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</si>
  <si>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</si>
  <si>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</si>
  <si>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</si>
  <si>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</si>
  <si>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</si>
  <si>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</si>
  <si>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</si>
  <si>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</si>
  <si>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</si>
  <si>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</si>
  <si>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</si>
  <si>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</si>
  <si>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</si>
  <si>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</si>
  <si>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</si>
  <si>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</si>
  <si>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</si>
  <si>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</si>
  <si>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</si>
  <si>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</si>
  <si>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</si>
  <si>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</si>
  <si>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</si>
  <si>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</si>
  <si>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</si>
  <si>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</si>
  <si>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</si>
  <si>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</si>
  <si>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</si>
  <si>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</si>
  <si>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</si>
  <si>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</si>
  <si>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</si>
  <si>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</si>
  <si>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</si>
  <si>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</si>
  <si>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</si>
  <si>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</si>
  <si>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</si>
  <si>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</si>
  <si>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</si>
  <si>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</si>
  <si>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</si>
  <si>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</si>
  <si>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</si>
  <si>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</si>
  <si>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</si>
  <si>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</si>
  <si>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</si>
  <si>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</si>
  <si>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</si>
  <si>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</si>
  <si>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</si>
  <si>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</si>
  <si>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</si>
  <si>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</si>
  <si>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</si>
  <si>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</si>
  <si>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</si>
  <si>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</si>
  <si>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</si>
  <si>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</si>
  <si>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</si>
  <si>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</si>
  <si>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</si>
  <si>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</si>
  <si>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</si>
  <si>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</si>
  <si>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</si>
  <si>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</si>
  <si>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</si>
  <si>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</si>
  <si>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</si>
  <si>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</si>
  <si>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</si>
  <si>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</si>
  <si>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</si>
  <si>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</si>
  <si>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</si>
  <si>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</si>
  <si>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</si>
  <si>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</si>
  <si>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</si>
  <si>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</si>
  <si>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</si>
  <si>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</si>
  <si>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</si>
  <si>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</si>
  <si>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</si>
  <si>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</si>
  <si>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</si>
  <si>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</si>
  <si>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</si>
  <si>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</si>
  <si>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</si>
  <si>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</si>
  <si>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</si>
  <si>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</si>
  <si>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</si>
  <si>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</si>
  <si>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</si>
  <si>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</si>
  <si>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</si>
  <si>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</si>
  <si>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</si>
  <si>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</si>
  <si>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</si>
  <si>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</si>
  <si>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</si>
  <si>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</si>
  <si>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</si>
  <si>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</si>
  <si>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</si>
  <si>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</si>
  <si>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</si>
  <si>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</si>
  <si>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</si>
  <si>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</si>
  <si>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</si>
  <si>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</si>
  <si>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</si>
  <si>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</si>
  <si>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</si>
  <si>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</si>
  <si>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</si>
  <si>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</si>
  <si>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</si>
  <si>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</si>
  <si>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</si>
  <si>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</si>
  <si>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</si>
  <si>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</si>
  <si>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</si>
  <si>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</si>
  <si>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</si>
  <si>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</si>
  <si>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</si>
  <si>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</si>
  <si>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</si>
  <si>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</si>
  <si>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</si>
  <si>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</si>
  <si>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</si>
  <si>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</si>
  <si>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</si>
  <si>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</si>
  <si>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</si>
  <si>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</si>
  <si>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</si>
  <si>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</si>
  <si>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</si>
  <si>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</si>
  <si>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</si>
  <si>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</si>
  <si>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</si>
  <si>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</si>
  <si>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</si>
  <si>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</si>
  <si>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</si>
  <si>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</si>
  <si>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</si>
  <si>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</si>
  <si>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</si>
  <si>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</si>
  <si>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</si>
  <si>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</si>
  <si>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</si>
  <si>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</si>
  <si>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</si>
  <si>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</si>
  <si>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</si>
  <si>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</si>
  <si>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</si>
  <si>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</si>
  <si>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</si>
  <si>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</si>
  <si>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</si>
  <si>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</si>
  <si>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</si>
  <si>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</si>
  <si>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</si>
  <si>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</si>
  <si>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</si>
  <si>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</si>
  <si>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</si>
  <si>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</si>
  <si>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</si>
  <si>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</si>
  <si>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</si>
  <si>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</si>
  <si>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</si>
  <si>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</si>
  <si>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</si>
  <si>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</si>
  <si>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</si>
  <si>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</si>
  <si>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</si>
  <si>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</si>
  <si>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</si>
  <si>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</si>
  <si>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</si>
  <si>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</si>
  <si>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</si>
  <si>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</si>
  <si>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</si>
  <si>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</si>
  <si>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</si>
  <si>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</si>
  <si>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</si>
  <si>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</si>
  <si>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</si>
  <si>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</si>
  <si>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</si>
  <si>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</si>
  <si>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</si>
  <si>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</si>
  <si>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</si>
  <si>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</si>
  <si>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</si>
  <si>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</si>
  <si>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</si>
  <si>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</si>
  <si>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</si>
  <si>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</si>
  <si>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</si>
  <si>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</si>
  <si>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</si>
  <si>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</si>
  <si>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</si>
  <si>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</si>
  <si>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</si>
  <si>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</si>
  <si>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</si>
  <si>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</si>
  <si>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</si>
  <si>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</si>
  <si>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</si>
  <si>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</si>
  <si>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</si>
  <si>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</si>
  <si>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</si>
  <si>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</si>
  <si>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</si>
  <si>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</si>
  <si>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</si>
  <si>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</si>
  <si>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</si>
  <si>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</si>
  <si>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</si>
  <si>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</si>
  <si>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</si>
  <si>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</si>
  <si>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</si>
  <si>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</si>
  <si>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</si>
  <si>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</si>
  <si>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</si>
  <si>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</si>
  <si>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</si>
  <si>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</si>
  <si>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</si>
  <si>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</si>
  <si>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</si>
  <si>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</si>
  <si>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</si>
  <si>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</si>
  <si>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</si>
  <si>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</si>
  <si>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</si>
  <si>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</si>
  <si>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</si>
  <si>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</si>
  <si>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</si>
  <si>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</si>
  <si>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</si>
  <si>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</si>
  <si>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</si>
  <si>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</si>
  <si>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</si>
  <si>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</si>
  <si>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</si>
  <si>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</si>
  <si>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</si>
  <si>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</si>
  <si>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</si>
  <si>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</si>
  <si>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</si>
  <si>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</si>
  <si>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</si>
  <si>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</si>
  <si>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</si>
  <si>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</si>
  <si>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</si>
  <si>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</si>
  <si>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</si>
  <si>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</si>
  <si>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</si>
  <si>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</si>
  <si>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</si>
  <si>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</si>
  <si>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</si>
  <si>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</si>
  <si>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</si>
  <si>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</si>
  <si>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</si>
  <si>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</si>
  <si>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</si>
  <si>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</si>
  <si>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</si>
  <si>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</si>
  <si>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</si>
  <si>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</si>
  <si>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</si>
  <si>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</si>
  <si>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</si>
  <si>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</si>
  <si>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</si>
  <si>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</si>
  <si>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</si>
  <si>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</si>
  <si>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</si>
  <si>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</si>
  <si>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</si>
  <si>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</si>
  <si>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</si>
  <si>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</si>
  <si>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</si>
  <si>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</si>
  <si>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</si>
  <si>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</si>
  <si>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</si>
  <si>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</si>
  <si>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</si>
  <si>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</si>
  <si>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</si>
  <si>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</si>
  <si>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</si>
  <si>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</si>
  <si>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</si>
  <si>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</si>
  <si>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</si>
  <si>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</si>
  <si>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</si>
  <si>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</si>
  <si>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</si>
  <si>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</si>
  <si>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</si>
  <si>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</si>
  <si>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</si>
  <si>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</si>
  <si>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</si>
  <si>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</si>
  <si>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</si>
  <si>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</si>
  <si>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</si>
  <si>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</si>
  <si>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</si>
  <si>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</si>
  <si>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</si>
  <si>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</si>
  <si>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</si>
  <si>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</si>
  <si>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</si>
  <si>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</si>
  <si>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</si>
  <si>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</si>
  <si>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</si>
  <si>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</si>
  <si>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</si>
  <si>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</si>
  <si>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</si>
  <si>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</si>
  <si>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</si>
  <si>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</si>
  <si>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</si>
  <si>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</si>
  <si>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</si>
  <si>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</si>
  <si>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</si>
  <si>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</si>
  <si>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</si>
  <si>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</si>
  <si>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</si>
  <si>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</si>
  <si>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</si>
  <si>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</si>
  <si>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</si>
  <si>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</si>
  <si>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</si>
  <si>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</si>
  <si>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</si>
  <si>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</si>
  <si>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</si>
  <si>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</si>
  <si>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</si>
  <si>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</si>
  <si>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</si>
  <si>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</si>
  <si>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</si>
  <si>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</si>
  <si>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</si>
  <si>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</si>
  <si>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</si>
  <si>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</si>
  <si>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</si>
  <si>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</si>
  <si>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</si>
  <si>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</si>
  <si>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</si>
  <si>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</si>
  <si>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</si>
  <si>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</si>
  <si>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</si>
  <si>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</si>
  <si>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</si>
  <si>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</si>
  <si>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</si>
  <si>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</si>
  <si>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</si>
  <si>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</si>
  <si>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</si>
  <si>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</si>
  <si>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</si>
  <si>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</si>
  <si>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</si>
  <si>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</si>
  <si>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</si>
  <si>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</si>
  <si>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</si>
  <si>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</si>
  <si>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</si>
  <si>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</si>
  <si>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</si>
  <si>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</si>
  <si>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</si>
  <si>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</si>
  <si>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</si>
  <si>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</si>
  <si>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</si>
  <si>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</si>
  <si>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</si>
  <si>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</si>
  <si>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</si>
  <si>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</si>
  <si>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</si>
  <si>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</si>
  <si>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</si>
  <si>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</si>
  <si>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</si>
  <si>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</si>
  <si>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</si>
  <si>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</si>
  <si>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</si>
  <si>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</si>
  <si>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</si>
  <si>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</si>
  <si>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</si>
  <si>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</si>
  <si>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</si>
  <si>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</si>
  <si>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</si>
  <si>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</si>
  <si>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</si>
  <si>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</si>
  <si>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</si>
  <si>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</si>
  <si>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</si>
  <si>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</si>
  <si>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</si>
  <si>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</si>
  <si>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</si>
  <si>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</si>
  <si>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</si>
  <si>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</si>
  <si>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</si>
  <si>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</si>
  <si>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</si>
  <si>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</si>
  <si>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</si>
  <si>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</si>
  <si>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</si>
  <si>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</si>
  <si>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</si>
  <si>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</si>
  <si>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</si>
  <si>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</si>
  <si>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</si>
  <si>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</si>
  <si>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</si>
  <si>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</si>
  <si>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</si>
  <si>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</si>
  <si>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</si>
  <si>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</si>
  <si>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</si>
  <si>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</si>
  <si>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</si>
  <si>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</si>
  <si>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</si>
  <si>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</si>
  <si>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</si>
  <si>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</si>
  <si>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</si>
  <si>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</si>
  <si>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</si>
  <si>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</si>
  <si>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</si>
  <si>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</si>
  <si>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</si>
  <si>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</si>
  <si>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</si>
  <si>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</si>
  <si>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</si>
  <si>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</si>
  <si>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</si>
  <si>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</si>
  <si>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</si>
  <si>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</si>
  <si>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</si>
  <si>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</si>
  <si>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</si>
  <si>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</si>
  <si>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</si>
  <si>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</si>
  <si>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</si>
  <si>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</si>
  <si>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</si>
  <si>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</si>
  <si>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</si>
  <si>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</si>
  <si>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</si>
  <si>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</si>
  <si>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</si>
  <si>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</si>
  <si>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</si>
  <si>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</si>
  <si>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</si>
  <si>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</si>
  <si>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</si>
  <si>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</si>
  <si>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</si>
  <si>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</si>
  <si>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</si>
  <si>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</si>
  <si>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</si>
  <si>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</si>
  <si>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</si>
  <si>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</si>
  <si>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</si>
  <si>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</si>
  <si>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</si>
  <si>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</si>
  <si>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</si>
  <si>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</si>
  <si>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</si>
  <si>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</si>
  <si>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</si>
  <si>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</si>
  <si>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</si>
  <si>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</si>
  <si>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</si>
  <si>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</si>
  <si>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</si>
  <si>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</si>
  <si>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</si>
  <si>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</si>
  <si>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</si>
  <si>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</si>
  <si>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</si>
  <si>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</si>
  <si>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</si>
  <si>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</si>
  <si>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</si>
  <si>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</si>
  <si>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</si>
  <si>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</si>
  <si>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</si>
  <si>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</si>
  <si>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</si>
  <si>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</si>
  <si>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</si>
  <si>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</si>
  <si>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</si>
  <si>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</si>
  <si>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</si>
  <si>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</si>
  <si>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</si>
  <si>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</si>
  <si>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</si>
  <si>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</si>
  <si>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</si>
  <si>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</si>
  <si>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</si>
  <si>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</si>
  <si>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</si>
  <si>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</si>
  <si>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</si>
  <si>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</si>
  <si>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</si>
  <si>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</si>
  <si>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</si>
  <si>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</si>
  <si>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</si>
  <si>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</si>
  <si>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</si>
  <si>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</si>
  <si>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</si>
  <si>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</si>
  <si>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</si>
  <si>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</si>
  <si>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</si>
  <si>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</si>
  <si>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</si>
  <si>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</si>
  <si>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</si>
  <si>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</si>
  <si>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</si>
  <si>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</si>
  <si>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</si>
  <si>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</si>
  <si>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</si>
  <si>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</si>
  <si>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</si>
  <si>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</si>
  <si>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</si>
  <si>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</si>
  <si>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</si>
  <si>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</si>
  <si>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</si>
  <si>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</si>
  <si>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</si>
  <si>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</si>
  <si>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</si>
  <si>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</si>
  <si>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</si>
  <si>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</si>
  <si>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</si>
  <si>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</si>
  <si>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</si>
  <si>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</si>
  <si>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</si>
  <si>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</si>
  <si>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</si>
  <si>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</si>
  <si>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</si>
  <si>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</si>
  <si>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</si>
  <si>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</si>
  <si>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</si>
  <si>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</si>
  <si>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</si>
  <si>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</si>
  <si>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</si>
  <si>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</si>
  <si>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</si>
  <si>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</si>
  <si>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</si>
  <si>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</si>
  <si>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</si>
  <si>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</si>
  <si>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</si>
  <si>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</si>
  <si>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</si>
  <si>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</si>
  <si>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</si>
  <si>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</si>
  <si>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</si>
  <si>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</si>
  <si>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</si>
  <si>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</si>
  <si>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</si>
  <si>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</si>
  <si>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</si>
  <si>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</si>
  <si>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</si>
  <si>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</si>
  <si>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</si>
  <si>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</si>
  <si>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</si>
  <si>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</si>
  <si>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</si>
  <si>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</si>
  <si>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</si>
  <si>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</si>
  <si>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</si>
  <si>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</si>
  <si>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</si>
  <si>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</si>
  <si>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</si>
  <si>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</si>
  <si>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</si>
  <si>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</si>
  <si>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</si>
  <si>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</si>
  <si>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</si>
  <si>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</si>
  <si>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</si>
  <si>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</si>
  <si>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</si>
  <si>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</si>
  <si>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</si>
  <si>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</si>
  <si>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</si>
  <si>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</si>
  <si>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</si>
  <si>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</si>
  <si>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</si>
  <si>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</si>
  <si>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</si>
  <si>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</si>
  <si>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</si>
  <si>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</si>
  <si>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</si>
  <si>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</si>
  <si>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</si>
  <si>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</si>
  <si>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</si>
  <si>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</si>
  <si>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</si>
  <si>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</si>
  <si>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</si>
  <si>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</si>
  <si>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</si>
  <si>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</si>
  <si>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</si>
  <si>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</si>
  <si>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</si>
  <si>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</si>
  <si>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</si>
  <si>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</si>
  <si>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</si>
  <si>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</si>
  <si>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</si>
  <si>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</si>
  <si>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</si>
  <si>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</si>
  <si>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</si>
  <si>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</si>
  <si>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</si>
  <si>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</si>
  <si>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</si>
  <si>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</si>
  <si>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</si>
  <si>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</si>
  <si>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</si>
  <si>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</si>
  <si>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</si>
  <si>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</si>
  <si>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</si>
  <si>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</si>
  <si>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</si>
  <si>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</si>
  <si>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</si>
  <si>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</si>
  <si>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</si>
  <si>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</si>
  <si>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</si>
  <si>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</si>
  <si>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</si>
  <si>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</si>
  <si>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</si>
  <si>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</si>
  <si>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</si>
  <si>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</si>
  <si>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</si>
  <si>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</si>
  <si>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</si>
  <si>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</si>
  <si>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</si>
  <si>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</si>
  <si>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</si>
  <si>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</si>
  <si>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</si>
  <si>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</si>
  <si>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</si>
  <si>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</si>
  <si>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</si>
  <si>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</si>
  <si>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</si>
  <si>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</si>
  <si>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</si>
  <si>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</si>
  <si>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</si>
  <si>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</si>
  <si>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</si>
  <si>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</si>
  <si>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</si>
  <si>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</si>
  <si>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</si>
  <si>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</si>
  <si>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</si>
  <si>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</si>
  <si>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</si>
  <si>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</si>
  <si>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</si>
  <si>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</si>
  <si>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</si>
  <si>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</si>
  <si>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</si>
  <si>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</si>
  <si>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</si>
  <si>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</si>
  <si>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</si>
  <si>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</si>
  <si>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</si>
  <si>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</si>
  <si>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</si>
  <si>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</si>
  <si>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</si>
  <si>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</si>
  <si>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</si>
  <si>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</si>
  <si>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</si>
  <si>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</si>
  <si>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</si>
  <si>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</si>
  <si>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</si>
  <si>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</si>
  <si>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</si>
  <si>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</si>
  <si>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</si>
  <si>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</si>
  <si>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</si>
  <si>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</si>
  <si>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</si>
  <si>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</si>
  <si>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</si>
  <si>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</si>
  <si>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</si>
  <si>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</si>
  <si>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</si>
  <si>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</si>
  <si>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</si>
  <si>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</si>
  <si>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</si>
  <si>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</si>
  <si>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</si>
  <si>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</si>
  <si>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</si>
  <si>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</si>
  <si>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</si>
  <si>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</si>
  <si>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</si>
  <si>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</si>
  <si>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</si>
  <si>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</si>
  <si>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</si>
  <si>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</si>
  <si>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</si>
  <si>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</si>
  <si>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</si>
  <si>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</si>
  <si>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</si>
  <si>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</si>
  <si>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</si>
  <si>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</si>
  <si>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</si>
  <si>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</si>
  <si>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</si>
  <si>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</si>
  <si>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</si>
  <si>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</si>
  <si>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</si>
  <si>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</si>
  <si>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</si>
  <si>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</si>
  <si>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</si>
  <si>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</si>
  <si>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</si>
  <si>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</si>
  <si>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</si>
  <si>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</si>
  <si>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</si>
  <si>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</si>
  <si>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</si>
  <si>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</si>
  <si>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</si>
  <si>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</si>
  <si>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</si>
  <si>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</si>
  <si>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</si>
  <si>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</si>
  <si>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</si>
  <si>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</si>
  <si>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</si>
  <si>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</si>
  <si>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</si>
  <si>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</si>
  <si>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</si>
  <si>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</si>
  <si>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</si>
  <si>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</si>
  <si>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</si>
  <si>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</si>
  <si>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</si>
  <si>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</si>
  <si>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</si>
  <si>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</si>
  <si>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</si>
  <si>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</si>
  <si>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</si>
  <si>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</si>
  <si>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</si>
  <si>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</si>
  <si>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</si>
  <si>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</si>
  <si>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</si>
  <si>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</si>
  <si>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</si>
  <si>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</si>
  <si>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</si>
  <si>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</si>
  <si>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</si>
  <si>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</si>
  <si>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</si>
  <si>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</si>
  <si>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</si>
  <si>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</si>
  <si>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</si>
  <si>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</si>
  <si>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</si>
  <si>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</si>
  <si>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</si>
  <si>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</si>
  <si>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</si>
  <si>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</si>
  <si>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</si>
  <si>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</si>
  <si>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</si>
  <si>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</si>
  <si>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</si>
  <si>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</si>
  <si>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</si>
  <si>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</si>
  <si>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</si>
  <si>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</si>
  <si>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</si>
  <si>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</si>
  <si>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</si>
  <si>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</si>
  <si>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</si>
  <si>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</si>
  <si>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</si>
  <si>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</si>
  <si>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</si>
  <si>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</si>
  <si>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</si>
  <si>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</si>
  <si>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</si>
  <si>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</si>
  <si>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</si>
  <si>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</si>
  <si>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</si>
  <si>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</si>
  <si>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</si>
  <si>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</si>
  <si>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</si>
  <si>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</si>
  <si>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</si>
  <si>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</si>
  <si>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</si>
  <si>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</si>
  <si>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</si>
  <si>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</si>
  <si>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</si>
  <si>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</si>
  <si>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</si>
  <si>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</si>
  <si>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</si>
  <si>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</si>
  <si>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</si>
  <si>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</si>
  <si>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</si>
  <si>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</si>
  <si>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</si>
  <si>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</si>
  <si>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</si>
  <si>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</si>
  <si>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</si>
  <si>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</si>
  <si>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</si>
  <si>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</si>
  <si>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</si>
  <si>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</si>
  <si>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</si>
  <si>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</si>
  <si>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</si>
  <si>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</si>
  <si>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</si>
  <si>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</si>
  <si>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</si>
  <si>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</si>
  <si>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</si>
  <si>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</si>
  <si>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</si>
  <si>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</si>
  <si>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</si>
  <si>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</si>
  <si>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</si>
  <si>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</si>
  <si>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</si>
  <si>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</si>
  <si>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</si>
  <si>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</si>
  <si>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</si>
  <si>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</si>
  <si>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</si>
  <si>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</si>
  <si>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</si>
  <si>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</si>
  <si>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</si>
  <si>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</si>
  <si>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</si>
  <si>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</si>
  <si>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</si>
  <si>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</si>
  <si>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</si>
  <si>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</si>
  <si>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</si>
  <si>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</si>
  <si>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</si>
  <si>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</si>
  <si>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</si>
  <si>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</si>
  <si>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</si>
  <si>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</si>
  <si>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</si>
  <si>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</si>
  <si>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</si>
  <si>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</si>
  <si>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</si>
  <si>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</si>
  <si>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</si>
  <si>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</si>
  <si>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</si>
  <si>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</si>
  <si>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</si>
  <si>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</si>
  <si>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</si>
  <si>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</si>
  <si>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</si>
  <si>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</si>
  <si>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</si>
  <si>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</si>
  <si>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</si>
  <si>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</si>
  <si>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</si>
  <si>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</si>
  <si>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</si>
  <si>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</si>
  <si>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</si>
  <si>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</si>
  <si>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</si>
  <si>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</si>
  <si>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</si>
  <si>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</si>
  <si>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</si>
  <si>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</si>
  <si>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</si>
  <si>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</si>
  <si>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</si>
  <si>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</si>
  <si>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</si>
  <si>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</si>
  <si>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</si>
  <si>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</si>
  <si>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</si>
  <si>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</si>
  <si>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</si>
  <si>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</si>
  <si>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</si>
  <si>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</si>
  <si>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</si>
  <si>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</si>
  <si>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</si>
  <si>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</si>
  <si>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</si>
  <si>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</si>
  <si>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</si>
  <si>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</si>
  <si>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</si>
  <si>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</si>
  <si>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</si>
  <si>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</si>
  <si>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</si>
  <si>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</si>
  <si>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</si>
  <si>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</si>
  <si>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</si>
  <si>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</si>
  <si>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</si>
  <si>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</si>
  <si>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</si>
  <si>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</si>
  <si>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</si>
  <si>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</si>
  <si>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</si>
  <si>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</si>
  <si>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</si>
  <si>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</si>
  <si>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</si>
  <si>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</si>
  <si>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</si>
  <si>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</si>
  <si>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</si>
  <si>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</si>
  <si>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</si>
  <si>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</si>
  <si>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</si>
  <si>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</si>
  <si>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</si>
  <si>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</si>
  <si>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</si>
  <si>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</si>
  <si>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</si>
  <si>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</si>
  <si>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</si>
  <si>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</si>
  <si>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</si>
  <si>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</si>
  <si>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</si>
  <si>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</si>
  <si>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</si>
  <si>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</si>
  <si>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</si>
  <si>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</si>
  <si>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</si>
  <si>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</si>
  <si>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</si>
  <si>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</si>
  <si>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</si>
  <si>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</si>
  <si>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</si>
  <si>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</si>
  <si>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</si>
  <si>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</si>
  <si>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</si>
  <si>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</si>
  <si>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</si>
  <si>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</si>
  <si>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</si>
  <si>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</si>
  <si>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</si>
  <si>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</si>
  <si>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</si>
  <si>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</si>
  <si>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</si>
  <si>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</si>
  <si>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</si>
  <si>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</si>
  <si>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</si>
  <si>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</si>
  <si>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</si>
  <si>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</si>
  <si>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</si>
  <si>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</si>
  <si>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</si>
  <si>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</si>
  <si>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</si>
  <si>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</si>
  <si>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</si>
  <si>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</si>
  <si>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</si>
  <si>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</si>
  <si>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</si>
  <si>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</si>
  <si>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</si>
  <si>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</si>
  <si>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</si>
  <si>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</si>
  <si>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</si>
  <si>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</si>
  <si>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</si>
  <si>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</si>
  <si>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</si>
  <si>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</si>
  <si>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</si>
  <si>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</si>
  <si>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</si>
  <si>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</si>
  <si>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</si>
  <si>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</si>
  <si>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</si>
  <si>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</si>
  <si>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</si>
  <si>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</si>
  <si>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</si>
  <si>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</si>
  <si>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</si>
  <si>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</si>
  <si>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</si>
  <si>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</si>
  <si>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</si>
  <si>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</si>
  <si>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</si>
  <si>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</si>
  <si>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</si>
  <si>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</si>
  <si>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</si>
  <si>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</si>
  <si>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</si>
  <si>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</si>
  <si>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</si>
  <si>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</si>
  <si>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</si>
  <si>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</si>
  <si>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</si>
  <si>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</si>
  <si>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</si>
  <si>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</si>
  <si>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</si>
  <si>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</si>
  <si>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</si>
  <si>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</si>
  <si>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</si>
  <si>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</si>
  <si>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</si>
  <si>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</si>
  <si>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</si>
  <si>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</si>
  <si>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</si>
  <si>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</si>
  <si>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</si>
  <si>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</si>
  <si>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</si>
  <si>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</si>
  <si>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</si>
  <si>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</si>
  <si>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</si>
  <si>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</si>
  <si>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</si>
  <si>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</si>
  <si>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</si>
  <si>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</si>
  <si>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</si>
  <si>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</si>
  <si>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</si>
  <si>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</si>
  <si>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</si>
  <si>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</si>
  <si>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</si>
  <si>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</si>
  <si>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</si>
  <si>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</si>
  <si>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</si>
  <si>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</si>
  <si>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</si>
  <si>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</si>
  <si>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</si>
  <si>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</si>
  <si>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</si>
  <si>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</si>
  <si>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</si>
  <si>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</si>
  <si>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</si>
  <si>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</si>
  <si>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</si>
  <si>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</si>
  <si>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</si>
  <si>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</si>
  <si>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</si>
  <si>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</si>
  <si>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</si>
  <si>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</si>
  <si>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</si>
  <si>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</si>
  <si>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</si>
  <si>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</si>
  <si>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</si>
  <si>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</si>
  <si>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</si>
  <si>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</si>
  <si>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</si>
  <si>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</si>
  <si>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</si>
  <si>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</si>
  <si>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</si>
  <si>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</si>
  <si>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</si>
  <si>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</si>
  <si>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</si>
  <si>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</si>
  <si>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</si>
  <si>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</si>
  <si>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</si>
  <si>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</si>
  <si>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</si>
  <si>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</si>
  <si>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</si>
  <si>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</si>
  <si>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</si>
  <si>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</si>
  <si>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</si>
  <si>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</si>
  <si>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</si>
  <si>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</si>
  <si>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</si>
  <si>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</si>
  <si>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</si>
  <si>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</si>
  <si>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</si>
  <si>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</si>
  <si>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</si>
  <si>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</si>
  <si>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</si>
  <si>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</si>
  <si>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</si>
  <si>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</si>
  <si>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</si>
  <si>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</si>
  <si>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</si>
  <si>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</si>
  <si>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</si>
  <si>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</si>
  <si>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</si>
  <si>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</si>
  <si>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</si>
  <si>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</si>
  <si>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</si>
  <si>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</si>
  <si>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</si>
  <si>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</si>
  <si>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</si>
  <si>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</si>
  <si>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</si>
  <si>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</si>
  <si>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</si>
  <si>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</si>
  <si>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</si>
  <si>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</si>
  <si>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</si>
  <si>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</si>
  <si>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</si>
  <si>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</si>
  <si>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</si>
  <si>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</si>
  <si>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</si>
  <si>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</si>
  <si>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</si>
  <si>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</si>
  <si>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</si>
  <si>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</si>
  <si>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</si>
  <si>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</si>
  <si>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</si>
  <si>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</si>
  <si>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</si>
  <si>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</si>
  <si>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</si>
  <si>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</si>
  <si>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</si>
  <si>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</si>
  <si>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</si>
  <si>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</si>
  <si>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</si>
  <si>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</si>
  <si>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</si>
  <si>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</si>
  <si>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</si>
  <si>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</si>
  <si>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</si>
  <si>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</si>
  <si>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</si>
  <si>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</si>
  <si>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</si>
  <si>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</si>
  <si>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</si>
  <si>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</si>
  <si>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</si>
  <si>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</si>
  <si>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</si>
  <si>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</si>
  <si>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</si>
  <si>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</si>
  <si>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</si>
  <si>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</si>
  <si>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</si>
  <si>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</si>
  <si>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</si>
  <si>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</si>
  <si>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</si>
  <si>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</si>
  <si>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</si>
  <si>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</si>
  <si>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</si>
  <si>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</si>
  <si>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</si>
  <si>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</si>
  <si>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</si>
  <si>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</si>
  <si>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</si>
  <si>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</si>
  <si>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</si>
  <si>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</si>
  <si>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</si>
  <si>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</si>
  <si>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</si>
  <si>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</si>
  <si>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</si>
  <si>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</si>
  <si>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</si>
  <si>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</si>
  <si>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</si>
  <si>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</si>
  <si>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</si>
  <si>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</si>
  <si>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</si>
  <si>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</si>
  <si>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</si>
  <si>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</si>
  <si>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</si>
  <si>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</si>
  <si>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</si>
  <si>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</si>
  <si>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</si>
  <si>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</si>
  <si>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</si>
  <si>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</si>
  <si>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</si>
  <si>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</si>
  <si>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</si>
  <si>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</si>
  <si>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</si>
  <si>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</si>
  <si>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</si>
  <si>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</si>
  <si>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</si>
  <si>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</si>
  <si>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</si>
  <si>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</si>
  <si>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</si>
  <si>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</si>
  <si>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</si>
  <si>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</si>
  <si>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</si>
  <si>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</si>
  <si>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</si>
  <si>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</si>
  <si>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</si>
  <si>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</si>
  <si>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</si>
  <si>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</si>
  <si>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</si>
  <si>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</si>
  <si>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</si>
  <si>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</si>
  <si>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</si>
  <si>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</si>
  <si>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</si>
  <si>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</si>
  <si>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</si>
  <si>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</si>
  <si>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</si>
  <si>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</si>
  <si>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</si>
  <si>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</si>
  <si>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</si>
  <si>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</si>
  <si>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</si>
  <si>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</si>
  <si>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</si>
  <si>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</si>
  <si>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</si>
  <si>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</si>
  <si>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</si>
  <si>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</si>
  <si>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</si>
  <si>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</si>
  <si>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</si>
  <si>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</si>
  <si>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</si>
  <si>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</si>
  <si>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</si>
  <si>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</si>
  <si>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</si>
  <si>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</si>
  <si>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</si>
  <si>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</si>
  <si>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</si>
  <si>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</si>
  <si>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</si>
  <si>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</si>
  <si>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</si>
  <si>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</si>
  <si>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</si>
  <si>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</si>
  <si>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</si>
  <si>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</si>
  <si>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</si>
  <si>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</si>
  <si>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</si>
  <si>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</si>
  <si>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</si>
  <si>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</si>
  <si>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</si>
  <si>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</si>
  <si>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</si>
  <si>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</si>
  <si>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</si>
  <si>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</si>
  <si>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</si>
  <si>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</si>
  <si>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</si>
  <si>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</si>
  <si>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</si>
  <si>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</si>
  <si>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</si>
  <si>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</si>
  <si>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</si>
  <si>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</si>
  <si>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</si>
  <si>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</si>
  <si>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</si>
  <si>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</si>
  <si>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</si>
  <si>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</si>
  <si>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</si>
  <si>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</si>
  <si>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</si>
  <si>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</si>
  <si>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</si>
  <si>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</si>
  <si>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</si>
  <si>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</si>
  <si>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</si>
  <si>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</si>
  <si>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</si>
  <si>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</si>
  <si>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</si>
  <si>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</si>
  <si>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</si>
  <si>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</si>
  <si>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</si>
  <si>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</si>
  <si>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</si>
  <si>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</si>
  <si>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</si>
  <si>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</si>
  <si>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</si>
  <si>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</si>
  <si>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</si>
  <si>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</si>
  <si>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</si>
  <si>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</si>
  <si>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</si>
  <si>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</si>
  <si>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</si>
  <si>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</si>
  <si>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</si>
  <si>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</si>
  <si>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</si>
  <si>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</si>
  <si>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</si>
  <si>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</si>
  <si>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</si>
  <si>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</si>
  <si>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</si>
  <si>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</si>
  <si>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</si>
  <si>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</si>
  <si>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</si>
  <si>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</si>
  <si>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</si>
  <si>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</si>
  <si>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</si>
  <si>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</si>
  <si>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</si>
  <si>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</si>
  <si>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</si>
  <si>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</si>
  <si>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</si>
  <si>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</si>
  <si>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</si>
  <si>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</si>
  <si>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</si>
  <si>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</si>
  <si>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</si>
  <si>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</si>
  <si>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</si>
  <si>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</si>
  <si>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</si>
  <si>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</si>
  <si>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</si>
  <si>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</si>
  <si>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</si>
  <si>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</si>
  <si>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</si>
  <si>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</si>
  <si>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</si>
  <si>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</si>
  <si>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</si>
  <si>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</si>
  <si>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</si>
  <si>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</si>
  <si>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</si>
  <si>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</si>
  <si>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</si>
  <si>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</si>
  <si>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</si>
  <si>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</si>
  <si>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</si>
  <si>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</si>
  <si>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</si>
  <si>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</si>
  <si>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</si>
  <si>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</si>
  <si>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</si>
  <si>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</si>
  <si>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</si>
  <si>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</si>
  <si>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</si>
  <si>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</si>
  <si>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</si>
  <si>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</si>
  <si>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</si>
  <si>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</si>
  <si>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</si>
  <si>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</si>
  <si>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</si>
  <si>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</si>
  <si>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</si>
  <si>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</si>
  <si>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</si>
  <si>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</si>
  <si>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</si>
  <si>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</si>
  <si>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</si>
  <si>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</si>
  <si>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</si>
  <si>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</si>
  <si>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</si>
  <si>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</si>
  <si>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</si>
  <si>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</si>
  <si>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</si>
  <si>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</si>
  <si>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</si>
  <si>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</si>
  <si>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</si>
  <si>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</si>
  <si>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</si>
  <si>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</si>
  <si>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</si>
  <si>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</si>
  <si>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</si>
  <si>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</si>
  <si>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</si>
  <si>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</si>
  <si>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</si>
  <si>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</si>
  <si>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</si>
  <si>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</si>
  <si>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</si>
  <si>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</si>
  <si>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</si>
  <si>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</si>
  <si>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</si>
  <si>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</si>
  <si>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</si>
  <si>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</si>
  <si>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</si>
  <si>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</si>
  <si>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</si>
  <si>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</si>
  <si>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</si>
  <si>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</si>
  <si>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</si>
  <si>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</si>
  <si>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</si>
  <si>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</si>
  <si>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</si>
  <si>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</si>
  <si>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</si>
  <si>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</si>
  <si>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</si>
  <si>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</si>
  <si>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</si>
  <si>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</si>
  <si>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</si>
  <si>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</si>
  <si>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</si>
  <si>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</si>
  <si>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</si>
  <si>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</si>
  <si>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</si>
  <si>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</si>
  <si>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</si>
  <si>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</si>
  <si>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</si>
  <si>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</si>
  <si>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</si>
  <si>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</si>
  <si>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</si>
  <si>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</si>
  <si>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</si>
  <si>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</si>
  <si>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</si>
  <si>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</si>
  <si>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</si>
  <si>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</si>
  <si>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</si>
  <si>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</si>
  <si>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</si>
  <si>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</si>
  <si>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</si>
  <si>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</si>
  <si>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</si>
  <si>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</si>
  <si>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</si>
  <si>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</si>
  <si>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</si>
  <si>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</si>
  <si>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</si>
  <si>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</si>
  <si>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</si>
  <si>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</si>
  <si>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</si>
  <si>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</si>
  <si>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</si>
  <si>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</si>
  <si>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</si>
  <si>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</si>
  <si>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</si>
  <si>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</si>
  <si>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</si>
  <si>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</si>
  <si>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</si>
  <si>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</si>
  <si>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</si>
  <si>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</si>
  <si>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</si>
  <si>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</si>
  <si>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</si>
  <si>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</si>
  <si>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</si>
  <si>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</si>
  <si>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</si>
  <si>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</si>
  <si>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</si>
  <si>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</si>
  <si>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</si>
  <si>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</si>
  <si>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</si>
  <si>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</si>
  <si>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</si>
  <si>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</si>
  <si>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</si>
  <si>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</si>
  <si>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</si>
  <si>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</si>
  <si>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</si>
  <si>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</si>
  <si>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</si>
  <si>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</si>
  <si>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</si>
  <si>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</si>
  <si>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</si>
  <si>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</si>
  <si>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</si>
  <si>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</si>
  <si>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</si>
  <si>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</si>
  <si>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</si>
  <si>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</si>
  <si>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</si>
  <si>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</si>
  <si>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</si>
  <si>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</si>
  <si>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</si>
  <si>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</si>
  <si>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</si>
  <si>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</si>
  <si>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</si>
  <si>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</si>
  <si>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</si>
  <si>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</si>
  <si>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</si>
  <si>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</si>
  <si>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</si>
  <si>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</si>
  <si>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</si>
  <si>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</si>
  <si>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</si>
  <si>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</si>
  <si>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</si>
  <si>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</si>
  <si>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</si>
  <si>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</si>
  <si>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</si>
  <si>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</si>
  <si>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</si>
  <si>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</si>
  <si>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</si>
  <si>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</si>
  <si>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</si>
  <si>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</si>
  <si>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</si>
  <si>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</si>
  <si>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</si>
  <si>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</si>
  <si>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</si>
  <si>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</si>
  <si>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</si>
  <si>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</si>
  <si>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</si>
  <si>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</si>
  <si>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</si>
  <si>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</si>
  <si>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</si>
  <si>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</si>
  <si>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</si>
  <si>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</si>
  <si>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</si>
  <si>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</si>
  <si>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</si>
  <si>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</si>
  <si>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</si>
  <si>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</si>
  <si>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</si>
  <si>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</si>
  <si>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</si>
  <si>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</si>
  <si>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</si>
  <si>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</si>
  <si>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</si>
  <si>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</si>
  <si>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</si>
  <si>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</si>
  <si>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</si>
  <si>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</si>
  <si>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</si>
  <si>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</si>
  <si>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</si>
  <si>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</si>
  <si>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</si>
  <si>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</si>
  <si>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</si>
  <si>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</si>
  <si>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</si>
  <si>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</si>
  <si>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</si>
  <si>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</si>
  <si>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</si>
  <si>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</si>
  <si>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</si>
  <si>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</si>
  <si>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</si>
  <si>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</si>
  <si>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</si>
  <si>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</si>
  <si>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</si>
  <si>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</si>
  <si>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</si>
  <si>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</si>
  <si>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</si>
  <si>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</si>
  <si>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</si>
  <si>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</si>
  <si>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</si>
  <si>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</si>
  <si>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</si>
  <si>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</si>
  <si>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</si>
  <si>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</si>
  <si>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</si>
  <si>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</si>
  <si>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</si>
  <si>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</si>
  <si>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</si>
  <si>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</si>
  <si>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</si>
  <si>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</si>
  <si>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</si>
  <si>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</si>
  <si>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</si>
  <si>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</si>
  <si>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</si>
  <si>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</si>
  <si>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</si>
  <si>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</si>
  <si>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</si>
  <si>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</si>
  <si>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</si>
  <si>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</si>
  <si>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</si>
  <si>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</si>
  <si>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</si>
  <si>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</si>
  <si>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</si>
  <si>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</si>
  <si>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</si>
  <si>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</si>
  <si>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</si>
  <si>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</si>
  <si>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</si>
  <si>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</si>
  <si>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</si>
  <si>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</si>
  <si>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</si>
  <si>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</si>
  <si>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</si>
  <si>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</si>
  <si>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</si>
  <si>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</si>
  <si>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</si>
  <si>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</si>
  <si>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</si>
  <si>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</si>
  <si>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</si>
  <si>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</si>
  <si>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</si>
  <si>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</si>
  <si>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</si>
  <si>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</si>
  <si>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</si>
  <si>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</si>
  <si>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</si>
  <si>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</si>
  <si>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</si>
  <si>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</si>
  <si>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</si>
  <si>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</si>
  <si>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</si>
  <si>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</si>
  <si>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</si>
  <si>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</si>
  <si>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</si>
  <si>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</si>
  <si>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</si>
  <si>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</si>
  <si>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</si>
  <si>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</si>
  <si>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</si>
  <si>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</si>
  <si>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</si>
  <si>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</si>
  <si>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</si>
  <si>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</si>
  <si>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</si>
  <si>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</si>
  <si>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</si>
  <si>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</si>
  <si>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</si>
  <si>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</si>
  <si>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</si>
  <si>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</si>
  <si>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</si>
  <si>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</si>
  <si>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</si>
  <si>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</si>
  <si>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</si>
  <si>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</si>
  <si>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</si>
  <si>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</si>
  <si>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</si>
  <si>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</si>
  <si>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</si>
  <si>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</si>
  <si>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</si>
  <si>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</si>
  <si>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</si>
  <si>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</si>
  <si>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</si>
  <si>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</si>
  <si>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</si>
  <si>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</si>
  <si>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</si>
  <si>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</si>
  <si>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</si>
  <si>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</si>
  <si>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</si>
  <si>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</si>
  <si>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</si>
  <si>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</si>
  <si>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</si>
  <si>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</si>
  <si>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</si>
  <si>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</si>
  <si>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</si>
  <si>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</si>
  <si>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</si>
  <si>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</si>
  <si>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</si>
  <si>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</si>
  <si>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</si>
  <si>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</si>
  <si>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</si>
  <si>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</si>
  <si>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</si>
  <si>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</si>
  <si>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</si>
  <si>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</si>
  <si>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</si>
  <si>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</si>
  <si>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</si>
  <si>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</si>
  <si>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</si>
  <si>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</si>
  <si>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</si>
  <si>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</si>
  <si>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</si>
  <si>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</si>
  <si>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</si>
  <si>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</si>
  <si>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</si>
  <si>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</si>
  <si>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</si>
  <si>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</si>
  <si>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</si>
  <si>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</si>
  <si>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</si>
  <si>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</si>
  <si>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</si>
  <si>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</si>
  <si>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</si>
  <si>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</si>
  <si>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</si>
  <si>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</si>
  <si>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</si>
  <si>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</si>
  <si>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</si>
  <si>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</si>
  <si>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</si>
  <si>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</si>
  <si>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</si>
  <si>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</si>
  <si>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</si>
  <si>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</si>
  <si>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</si>
  <si>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</si>
  <si>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</si>
  <si>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</si>
  <si>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</si>
  <si>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</si>
  <si>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</si>
  <si>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</si>
  <si>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</si>
  <si>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</si>
  <si>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</si>
  <si>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</si>
  <si>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</si>
  <si>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</si>
  <si>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</si>
  <si>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</si>
  <si>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</si>
  <si>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</si>
  <si>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</si>
  <si>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</si>
  <si>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</si>
  <si>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</si>
  <si>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</si>
  <si>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</si>
  <si>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</si>
  <si>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</si>
  <si>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</si>
  <si>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</si>
  <si>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</si>
  <si>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</si>
  <si>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</si>
  <si>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</si>
  <si>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</si>
  <si>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</si>
  <si>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</si>
  <si>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</si>
  <si>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</si>
  <si>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</si>
  <si>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</si>
  <si>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</si>
  <si>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</si>
  <si>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</si>
  <si>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</si>
  <si>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</si>
  <si>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</si>
  <si>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</si>
  <si>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</si>
  <si>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</si>
  <si>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</si>
  <si>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</si>
  <si>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</si>
  <si>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</si>
  <si>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</si>
  <si>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</si>
  <si>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</si>
  <si>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</si>
  <si>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</si>
  <si>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</si>
  <si>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</si>
  <si>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</si>
  <si>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</si>
  <si>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</si>
  <si>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</si>
  <si>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</si>
  <si>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</si>
  <si>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</si>
  <si>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</si>
  <si>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</si>
  <si>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</si>
  <si>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</si>
  <si>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</si>
  <si>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</si>
  <si>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</si>
  <si>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</si>
  <si>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</si>
  <si>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</si>
  <si>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</si>
  <si>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</si>
  <si>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</si>
  <si>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</si>
  <si>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</si>
  <si>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</si>
  <si>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</si>
  <si>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</si>
  <si>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</si>
  <si>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</si>
  <si>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</si>
  <si>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</si>
  <si>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</si>
  <si>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</si>
  <si>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</si>
  <si>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</si>
  <si>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</si>
  <si>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</si>
  <si>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</si>
  <si>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</si>
  <si>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</si>
  <si>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</si>
  <si>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</si>
  <si>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</si>
  <si>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</si>
  <si>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</si>
  <si>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</si>
  <si>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</si>
  <si>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</si>
  <si>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</si>
  <si>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</si>
  <si>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</si>
  <si>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</si>
  <si>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</si>
  <si>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</si>
  <si>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</si>
  <si>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</si>
  <si>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</si>
  <si>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</si>
  <si>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</si>
  <si>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</si>
  <si>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</si>
  <si>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</si>
  <si>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</si>
  <si>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</si>
  <si>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</si>
  <si>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</si>
  <si>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</si>
  <si>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</si>
  <si>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</si>
  <si>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</si>
  <si>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</si>
  <si>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</si>
  <si>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</si>
  <si>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</si>
  <si>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</si>
  <si>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</si>
  <si>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</si>
  <si>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</si>
  <si>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</si>
  <si>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</si>
  <si>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</si>
  <si>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</si>
  <si>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</si>
  <si>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</si>
  <si>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</si>
  <si>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</si>
  <si>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</si>
  <si>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</si>
  <si>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</si>
  <si>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</si>
  <si>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</si>
  <si>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</si>
  <si>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</si>
  <si>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</si>
  <si>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</si>
  <si>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</si>
  <si>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</si>
  <si>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</si>
  <si>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</si>
  <si>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</si>
  <si>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</si>
  <si>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</si>
  <si>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</si>
  <si>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</si>
  <si>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</si>
  <si>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</si>
  <si>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</si>
  <si>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</si>
  <si>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</si>
  <si>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</si>
  <si>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</si>
  <si>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</si>
  <si>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</si>
  <si>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</si>
  <si>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</si>
  <si>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</si>
  <si>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</si>
  <si>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</si>
  <si>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</si>
  <si>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</si>
  <si>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</si>
  <si>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</si>
  <si>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</si>
  <si>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</si>
  <si>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</si>
  <si>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</si>
  <si>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</si>
  <si>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</si>
  <si>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</si>
  <si>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</si>
  <si>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</si>
  <si>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</si>
  <si>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</si>
  <si>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</si>
  <si>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</si>
  <si>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</si>
  <si>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</si>
  <si>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</si>
  <si>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</si>
  <si>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</si>
  <si>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</si>
  <si>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</si>
  <si>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</si>
  <si>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</si>
  <si>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</si>
  <si>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</si>
  <si>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</si>
  <si>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</si>
  <si>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</si>
  <si>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</si>
  <si>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</si>
  <si>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</si>
  <si>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</si>
  <si>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</si>
  <si>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</si>
  <si>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</si>
  <si>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</si>
  <si>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</si>
  <si>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</si>
  <si>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</si>
  <si>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</si>
  <si>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</si>
  <si>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</si>
  <si>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</si>
  <si>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</si>
  <si>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</si>
  <si>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</si>
  <si>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</si>
  <si>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</si>
  <si>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</si>
  <si>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</si>
  <si>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</si>
  <si>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</si>
  <si>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</si>
  <si>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</si>
  <si>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</si>
  <si>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</si>
  <si>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</si>
  <si>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</si>
  <si>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</si>
  <si>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</si>
  <si>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</si>
  <si>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</si>
  <si>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</si>
  <si>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</si>
  <si>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</si>
  <si>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</si>
  <si>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</si>
  <si>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</si>
  <si>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</si>
  <si>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</si>
  <si>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</si>
  <si>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</si>
  <si>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</si>
  <si>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</si>
  <si>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</si>
  <si>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</si>
  <si>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</si>
  <si>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</si>
  <si>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</si>
  <si>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</si>
  <si>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</si>
  <si>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</si>
  <si>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</si>
  <si>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</si>
  <si>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</si>
  <si>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</si>
  <si>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</si>
  <si>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</si>
  <si>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</si>
  <si>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</si>
  <si>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</si>
  <si>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</si>
  <si>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</si>
  <si>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</si>
  <si>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</si>
  <si>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</si>
  <si>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</si>
  <si>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</si>
  <si>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</si>
  <si>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</si>
  <si>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</si>
  <si>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</si>
  <si>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</si>
  <si>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</si>
  <si>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</si>
  <si>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</si>
  <si>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</si>
  <si>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</si>
  <si>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</si>
  <si>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</si>
  <si>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</si>
  <si>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</si>
  <si>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</si>
  <si>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</si>
  <si>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</si>
  <si>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</si>
  <si>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</si>
  <si>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</si>
  <si>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</si>
  <si>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</si>
  <si>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</si>
  <si>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</si>
  <si>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</si>
  <si>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</si>
  <si>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</si>
  <si>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</si>
  <si>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</si>
  <si>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</si>
  <si>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</si>
  <si>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</si>
  <si>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</si>
  <si>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</si>
  <si>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</si>
  <si>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</si>
  <si>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</si>
  <si>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</si>
  <si>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</si>
  <si>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</si>
  <si>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</si>
  <si>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</si>
  <si>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</si>
  <si>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</si>
  <si>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</si>
  <si>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</si>
  <si>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</si>
  <si>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</si>
  <si>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</si>
  <si>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</si>
  <si>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</si>
  <si>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</si>
  <si>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</si>
  <si>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</si>
  <si>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</si>
  <si>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</si>
  <si>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</si>
  <si>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</si>
  <si>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</si>
  <si>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</si>
  <si>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</si>
  <si>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</si>
  <si>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</si>
  <si>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</si>
  <si>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</si>
  <si>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</si>
  <si>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</si>
  <si>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</si>
  <si>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</si>
  <si>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</si>
  <si>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</si>
  <si>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</si>
  <si>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</si>
  <si>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</si>
  <si>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</si>
  <si>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</si>
  <si>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</si>
  <si>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</si>
  <si>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</si>
  <si>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</si>
  <si>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</si>
  <si>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</si>
  <si>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</si>
  <si>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</si>
  <si>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</si>
  <si>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</si>
  <si>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</si>
  <si>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</si>
  <si>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</si>
  <si>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</si>
  <si>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</si>
  <si>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</si>
  <si>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</si>
  <si>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</si>
  <si>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</si>
  <si>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</si>
  <si>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</si>
  <si>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</si>
  <si>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</si>
  <si>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</si>
  <si>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</si>
  <si>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</si>
  <si>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</si>
  <si>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</si>
  <si>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</si>
  <si>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</si>
  <si>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</si>
  <si>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</si>
  <si>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</si>
  <si>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</si>
  <si>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</si>
  <si>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</si>
  <si>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</si>
  <si>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</si>
  <si>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</si>
  <si>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</si>
  <si>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</si>
  <si>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</si>
  <si>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</si>
  <si>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</si>
  <si>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</si>
  <si>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</si>
  <si>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</si>
  <si>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</si>
  <si>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</si>
  <si>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</si>
  <si>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</si>
  <si>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</si>
  <si>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</si>
  <si>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</si>
  <si>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</si>
  <si>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</si>
  <si>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</si>
  <si>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</si>
  <si>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</si>
  <si>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</si>
  <si>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</si>
  <si>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</si>
  <si>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</si>
  <si>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</si>
  <si>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</si>
  <si>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</si>
  <si>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</si>
  <si>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</si>
  <si>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</si>
  <si>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</si>
  <si>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</si>
  <si>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</si>
  <si>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</si>
  <si>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</si>
  <si>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</si>
  <si>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</si>
  <si>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</si>
  <si>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</si>
  <si>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</si>
  <si>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</si>
  <si>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</si>
  <si>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</si>
  <si>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</si>
  <si>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</si>
  <si>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</si>
  <si>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</si>
  <si>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</si>
  <si>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</si>
  <si>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</si>
  <si>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</si>
  <si>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</si>
  <si>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</si>
  <si>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</si>
  <si>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</si>
  <si>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</si>
  <si>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</si>
  <si>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</si>
  <si>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</si>
  <si>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</si>
  <si>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</si>
  <si>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</si>
  <si>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</si>
  <si>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</si>
  <si>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</si>
  <si>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</si>
  <si>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</si>
  <si>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</si>
  <si>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</si>
  <si>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</si>
  <si>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</si>
  <si>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</si>
  <si>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</si>
  <si>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</si>
  <si>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</si>
  <si>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</si>
  <si>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</si>
  <si>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</si>
  <si>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</si>
  <si>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</si>
  <si>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</si>
  <si>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</si>
  <si>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</si>
  <si>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</si>
  <si>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</si>
  <si>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</si>
  <si>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</si>
  <si>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</si>
  <si>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</si>
  <si>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</si>
  <si>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</si>
  <si>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</si>
  <si>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</si>
  <si>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</si>
  <si>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</si>
  <si>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</si>
  <si>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</si>
  <si>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</si>
  <si>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</si>
  <si>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</si>
  <si>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</si>
  <si>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</si>
  <si>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</si>
  <si>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</si>
  <si>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</si>
  <si>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</si>
  <si>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</si>
  <si>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</si>
  <si>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</si>
  <si>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</si>
  <si>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</si>
  <si>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</si>
  <si>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</si>
  <si>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</si>
  <si>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</si>
  <si>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</si>
  <si>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</si>
  <si>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</si>
  <si>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</si>
  <si>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</si>
  <si>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</si>
  <si>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</si>
  <si>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</si>
  <si>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</si>
  <si>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</si>
  <si>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</si>
  <si>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</si>
  <si>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</si>
  <si>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</si>
  <si>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</si>
  <si>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</si>
  <si>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</si>
  <si>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</si>
  <si>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</si>
  <si>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</si>
  <si>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</si>
  <si>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</si>
  <si>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</si>
  <si>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</si>
  <si>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</si>
  <si>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</si>
  <si>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</si>
  <si>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</si>
  <si>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</si>
  <si>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</si>
  <si>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</si>
  <si>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</si>
  <si>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</si>
  <si>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</si>
  <si>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</si>
  <si>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</si>
  <si>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</si>
  <si>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</si>
  <si>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</si>
  <si>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</si>
  <si>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</si>
  <si>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</si>
  <si>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</si>
  <si>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</si>
  <si>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</si>
  <si>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</si>
  <si>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</si>
  <si>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</si>
  <si>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</si>
  <si>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</si>
  <si>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</si>
  <si>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</si>
  <si>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</si>
  <si>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</si>
  <si>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</si>
  <si>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</si>
  <si>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</si>
  <si>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</si>
  <si>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</si>
  <si>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</si>
  <si>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</si>
  <si>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</si>
  <si>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</si>
  <si>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</si>
  <si>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</si>
  <si>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</si>
  <si>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</si>
  <si>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</si>
  <si>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</si>
  <si>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</si>
  <si>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</si>
  <si>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</si>
  <si>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</si>
  <si>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</si>
  <si>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</si>
  <si>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</si>
  <si>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</si>
  <si>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</si>
  <si>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</si>
  <si>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</si>
  <si>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</si>
  <si>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</si>
  <si>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</si>
  <si>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</si>
  <si>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</si>
  <si>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</si>
  <si>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</si>
  <si>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</si>
  <si>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</si>
  <si>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</si>
  <si>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</si>
  <si>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</si>
  <si>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</si>
  <si>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</si>
  <si>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</si>
  <si>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</si>
  <si>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</si>
  <si>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</si>
  <si>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</si>
  <si>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</si>
  <si>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</si>
  <si>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</si>
  <si>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</si>
  <si>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</si>
  <si>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</si>
  <si>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</si>
  <si>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</si>
  <si>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</si>
  <si>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</si>
  <si>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</si>
  <si>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</si>
  <si>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</si>
  <si>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</si>
  <si>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</si>
  <si>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</si>
  <si>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</si>
  <si>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</si>
  <si>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</si>
  <si>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</si>
  <si>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</si>
  <si>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</si>
  <si>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</si>
  <si>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</si>
  <si>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</si>
  <si>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</si>
  <si>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</si>
  <si>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</si>
  <si>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</si>
  <si>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</si>
  <si>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</si>
  <si>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</si>
  <si>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</si>
  <si>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</si>
  <si>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</si>
  <si>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</si>
  <si>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</si>
  <si>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</si>
  <si>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</si>
  <si>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</si>
  <si>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</si>
  <si>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</si>
  <si>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</si>
  <si>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</si>
  <si>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</si>
  <si>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</si>
  <si>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</si>
  <si>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</si>
  <si>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</si>
  <si>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</si>
  <si>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</si>
  <si>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</si>
  <si>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</si>
  <si>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</si>
  <si>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</si>
  <si>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</si>
  <si>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</si>
  <si>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</si>
  <si>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</si>
  <si>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</si>
  <si>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</si>
  <si>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</si>
  <si>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</si>
  <si>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</si>
  <si>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</si>
  <si>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</si>
  <si>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</si>
  <si>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</si>
  <si>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</si>
  <si>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</si>
  <si>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</si>
  <si>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</si>
  <si>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</si>
  <si>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</si>
  <si>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</si>
  <si>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</si>
  <si>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</si>
  <si>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</si>
  <si>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</si>
  <si>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</si>
  <si>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</si>
  <si>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</si>
  <si>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</si>
  <si>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</si>
  <si>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</si>
  <si>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</si>
  <si>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</si>
  <si>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</si>
  <si>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</si>
  <si>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</si>
  <si>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</si>
  <si>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</si>
  <si>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</si>
  <si>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</si>
  <si>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</si>
  <si>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</si>
  <si>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</si>
  <si>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</si>
  <si>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</si>
  <si>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</si>
  <si>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</si>
  <si>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</si>
  <si>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</si>
  <si>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</si>
  <si>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</si>
  <si>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</si>
  <si>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</si>
  <si>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</si>
  <si>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</si>
  <si>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</si>
  <si>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</si>
  <si>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</si>
  <si>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</si>
  <si>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</si>
  <si>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</si>
  <si>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</si>
  <si>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</si>
  <si>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</si>
  <si>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</si>
  <si>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</si>
  <si>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</si>
  <si>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</si>
  <si>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</si>
  <si>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</si>
  <si>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</si>
  <si>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</si>
  <si>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</si>
  <si>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</si>
  <si>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</si>
  <si>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</si>
  <si>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</si>
  <si>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</si>
  <si>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</si>
  <si>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</si>
  <si>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</si>
  <si>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</si>
  <si>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</si>
  <si>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</si>
  <si>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</si>
  <si>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</si>
  <si>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</si>
  <si>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</si>
  <si>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</si>
  <si>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</si>
  <si>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</si>
  <si>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</si>
  <si>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</si>
  <si>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</si>
  <si>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</si>
  <si>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</si>
  <si>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</si>
  <si>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</si>
  <si>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</si>
  <si>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</si>
  <si>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</si>
  <si>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</si>
  <si>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</si>
  <si>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</si>
  <si>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</si>
  <si>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</si>
  <si>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</si>
  <si>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</si>
  <si>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</si>
  <si>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</si>
  <si>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</si>
  <si>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</si>
  <si>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</si>
  <si>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</si>
  <si>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</si>
  <si>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</si>
  <si>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</si>
  <si>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</si>
  <si>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</si>
  <si>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</si>
  <si>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</si>
  <si>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</si>
  <si>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</si>
  <si>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</si>
  <si>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</si>
  <si>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</si>
  <si>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</si>
  <si>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</si>
  <si>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</si>
  <si>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</si>
  <si>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</si>
  <si>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</si>
  <si>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</si>
  <si>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</si>
  <si>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</si>
  <si>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</si>
  <si>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</si>
  <si>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</si>
  <si>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</si>
  <si>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</si>
  <si>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</si>
  <si>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</si>
  <si>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</si>
  <si>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</si>
  <si>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</si>
  <si>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</si>
  <si>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</si>
  <si>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</si>
  <si>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</si>
  <si>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</si>
  <si>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</si>
  <si>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</si>
  <si>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</si>
  <si>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</si>
  <si>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</si>
  <si>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</si>
  <si>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</si>
  <si>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</si>
  <si>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</si>
  <si>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</si>
  <si>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</si>
  <si>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</si>
  <si>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</si>
  <si>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</si>
  <si>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</si>
  <si>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</si>
  <si>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</si>
  <si>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</si>
  <si>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</si>
  <si>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</si>
  <si>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</si>
  <si>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</si>
  <si>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</si>
  <si>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</si>
  <si>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</si>
  <si>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</si>
  <si>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</si>
  <si>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</si>
  <si>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</si>
  <si>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</si>
  <si>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</si>
  <si>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</si>
  <si>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</si>
  <si>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</si>
  <si>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</si>
  <si>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</si>
  <si>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</si>
  <si>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</si>
  <si>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</si>
  <si>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</si>
  <si>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</si>
  <si>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</si>
  <si>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</si>
  <si>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</si>
  <si>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</si>
  <si>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</si>
  <si>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</si>
  <si>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</si>
  <si>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</si>
  <si>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</si>
  <si>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</si>
  <si>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</si>
  <si>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</si>
  <si>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</si>
  <si>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</si>
  <si>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</si>
  <si>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</si>
  <si>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</si>
  <si>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</si>
  <si>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</si>
  <si>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</si>
  <si>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</si>
  <si>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</si>
  <si>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</si>
  <si>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</si>
  <si>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</si>
  <si>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</si>
  <si>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</si>
  <si>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</si>
  <si>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</si>
  <si>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</si>
  <si>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</si>
  <si>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</si>
  <si>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</si>
  <si>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</si>
  <si>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</si>
  <si>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</si>
  <si>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</si>
  <si>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</si>
  <si>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</si>
  <si>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</si>
  <si>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</si>
  <si>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</si>
  <si>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</si>
  <si>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</si>
  <si>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</si>
  <si>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</si>
  <si>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</si>
  <si>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</si>
  <si>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</si>
  <si>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</si>
  <si>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</si>
  <si>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</si>
  <si>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</si>
  <si>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</si>
  <si>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</si>
  <si>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</si>
  <si>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</si>
  <si>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</si>
  <si>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</si>
  <si>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</si>
  <si>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</si>
  <si>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</si>
  <si>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</si>
  <si>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</si>
  <si>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</si>
  <si>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</si>
  <si>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</si>
  <si>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</si>
  <si>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</si>
  <si>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</si>
  <si>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</si>
  <si>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</si>
  <si>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</si>
  <si>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</si>
  <si>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</si>
  <si>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</si>
  <si>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</si>
  <si>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</si>
  <si>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</si>
  <si>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</si>
  <si>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</si>
  <si>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</si>
  <si>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</si>
  <si>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</si>
  <si>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</si>
  <si>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</si>
  <si>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</si>
  <si>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</si>
  <si>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</si>
  <si>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</si>
  <si>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</si>
  <si>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</si>
  <si>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</si>
  <si>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</si>
  <si>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</si>
  <si>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</si>
  <si>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</si>
  <si>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</si>
  <si>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</si>
  <si>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</si>
  <si>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</si>
  <si>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</si>
  <si>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</si>
  <si>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</si>
  <si>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</si>
  <si>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</si>
  <si>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</si>
  <si>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</si>
  <si>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</si>
  <si>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</si>
  <si>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</si>
  <si>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</si>
  <si>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</si>
  <si>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</si>
  <si>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</si>
  <si>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</si>
  <si>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</si>
  <si>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</si>
  <si>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</si>
  <si>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</si>
  <si>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</si>
  <si>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</si>
  <si>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</si>
  <si>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</si>
  <si>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</si>
  <si>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</si>
  <si>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</si>
  <si>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</si>
  <si>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</si>
  <si>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</si>
  <si>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</si>
  <si>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</si>
  <si>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</si>
  <si>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</si>
  <si>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</si>
  <si>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</si>
  <si>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</si>
  <si>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</si>
  <si>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</si>
  <si>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</si>
  <si>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</si>
  <si>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</si>
  <si>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</si>
  <si>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</si>
  <si>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</si>
  <si>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</si>
  <si>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</si>
  <si>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</si>
  <si>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</si>
  <si>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</si>
  <si>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</si>
  <si>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</si>
  <si>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</si>
  <si>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</si>
  <si>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</si>
  <si>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</si>
  <si>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</si>
  <si>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</si>
  <si>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</si>
  <si>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</si>
  <si>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</si>
  <si>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</si>
  <si>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</si>
  <si>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</si>
  <si>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</si>
  <si>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</si>
  <si>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</si>
  <si>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</si>
  <si>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</si>
  <si>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</si>
  <si>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</si>
  <si>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</si>
  <si>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</si>
  <si>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</si>
  <si>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</si>
  <si>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</si>
  <si>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</si>
  <si>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</si>
  <si>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</si>
  <si>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</si>
  <si>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</si>
  <si>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</si>
  <si>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</si>
  <si>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</si>
  <si>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</si>
  <si>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</si>
  <si>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</si>
  <si>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</si>
  <si>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</si>
  <si>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</si>
  <si>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</si>
  <si>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</si>
  <si>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</si>
  <si>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</si>
  <si>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</si>
  <si>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</si>
  <si>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</si>
  <si>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</si>
  <si>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</si>
  <si>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</si>
  <si>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</si>
  <si>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</si>
  <si>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</si>
  <si>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</si>
  <si>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</si>
  <si>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</si>
  <si>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</si>
  <si>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</si>
  <si>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</si>
  <si>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</si>
  <si>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</si>
  <si>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</si>
  <si>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</si>
  <si>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</si>
  <si>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</si>
  <si>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</si>
  <si>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</si>
  <si>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</si>
  <si>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</si>
  <si>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</si>
  <si>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</si>
  <si>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</si>
  <si>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</si>
  <si>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</si>
  <si>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</si>
  <si>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</si>
  <si>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</si>
  <si>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</si>
  <si>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</si>
  <si>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</si>
  <si>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</si>
  <si>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</si>
  <si>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</si>
  <si>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</si>
  <si>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</si>
  <si>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</si>
  <si>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</si>
  <si>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</si>
  <si>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</si>
  <si>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</si>
  <si>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</si>
  <si>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</si>
  <si>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</si>
  <si>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</si>
  <si>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</si>
  <si>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</si>
  <si>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</si>
  <si>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</si>
  <si>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</si>
  <si>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</si>
  <si>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</si>
  <si>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</si>
  <si>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</si>
  <si>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</si>
  <si>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</si>
  <si>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</si>
  <si>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</si>
  <si>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</si>
  <si>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</si>
  <si>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</si>
  <si>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</si>
  <si>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</si>
  <si>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</si>
  <si>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</si>
  <si>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</si>
  <si>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</si>
  <si>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</si>
  <si>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</si>
  <si>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</si>
  <si>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</si>
  <si>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</si>
  <si>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</si>
  <si>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</si>
  <si>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</si>
  <si>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</si>
  <si>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</si>
  <si>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</si>
  <si>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</si>
  <si>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</si>
  <si>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</si>
  <si>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</si>
  <si>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</si>
  <si>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</si>
  <si>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</si>
  <si>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</si>
  <si>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</si>
  <si>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</si>
  <si>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</si>
  <si>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</si>
  <si>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</si>
  <si>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</si>
  <si>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</si>
  <si>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</si>
  <si>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</si>
  <si>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</si>
  <si>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</si>
  <si>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</si>
  <si>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</si>
  <si>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</si>
  <si>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</si>
  <si>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</si>
  <si>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</si>
  <si>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</si>
  <si>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</si>
  <si>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</si>
  <si>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</si>
  <si>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</si>
  <si>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</si>
  <si>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</si>
  <si>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</si>
  <si>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</si>
  <si>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</si>
  <si>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</si>
  <si>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</si>
  <si>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</si>
  <si>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</si>
  <si>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</si>
  <si>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</si>
  <si>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</si>
  <si>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</si>
  <si>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</si>
  <si>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</si>
  <si>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</si>
  <si>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</si>
  <si>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</si>
  <si>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</si>
  <si>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</si>
  <si>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</si>
  <si>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</si>
  <si>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</si>
  <si>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</si>
  <si>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</si>
  <si>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</si>
  <si>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</si>
  <si>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</si>
  <si>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</si>
  <si>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</si>
  <si>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</si>
  <si>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</si>
  <si>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</si>
  <si>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</si>
  <si>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</si>
  <si>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</si>
  <si>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</si>
  <si>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</si>
  <si>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</si>
  <si>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</si>
  <si>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</si>
  <si>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</si>
  <si>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</si>
  <si>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</si>
  <si>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</si>
  <si>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</si>
  <si>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</si>
  <si>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</si>
  <si>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</si>
  <si>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</si>
  <si>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</si>
  <si>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</si>
  <si>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</si>
  <si>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</si>
  <si>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</si>
  <si>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</si>
  <si>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</si>
  <si>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</si>
  <si>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</si>
  <si>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</si>
  <si>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</si>
  <si>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</si>
  <si>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</si>
  <si>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</si>
  <si>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</si>
  <si>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</si>
  <si>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</si>
  <si>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</si>
  <si>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</si>
  <si>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</si>
  <si>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</si>
  <si>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</si>
  <si>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</si>
  <si>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</si>
  <si>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</si>
  <si>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</si>
  <si>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</si>
  <si>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</si>
  <si>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</si>
  <si>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</si>
  <si>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</si>
  <si>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</si>
  <si>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</si>
  <si>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</si>
  <si>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</si>
  <si>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</si>
  <si>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</si>
  <si>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</si>
  <si>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</si>
  <si>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</si>
  <si>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</si>
  <si>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</si>
  <si>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</si>
  <si>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</si>
  <si>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</si>
  <si>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</si>
  <si>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</si>
  <si>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</si>
  <si>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</si>
  <si>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</si>
  <si>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</si>
  <si>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</si>
  <si>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</si>
  <si>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</si>
  <si>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</si>
  <si>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</si>
  <si>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</si>
  <si>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</si>
  <si>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</si>
  <si>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</si>
  <si>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</si>
  <si>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</si>
  <si>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</si>
  <si>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</si>
  <si>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</si>
  <si>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</si>
  <si>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</si>
  <si>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</si>
  <si>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</si>
  <si>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</si>
  <si>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</si>
  <si>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</si>
  <si>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</si>
  <si>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</si>
  <si>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</si>
  <si>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</si>
  <si>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</si>
  <si>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</si>
  <si>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</si>
  <si>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</si>
  <si>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</si>
  <si>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</si>
  <si>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</si>
  <si>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</si>
  <si>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</si>
  <si>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</si>
  <si>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</si>
  <si>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</si>
  <si>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</si>
  <si>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</si>
  <si>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</si>
  <si>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</si>
  <si>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</si>
  <si>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</si>
  <si>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</si>
  <si>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</si>
  <si>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</si>
  <si>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</si>
  <si>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</si>
  <si>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</si>
  <si>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</si>
  <si>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</si>
  <si>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</si>
  <si>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</si>
  <si>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</si>
  <si>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</si>
  <si>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</si>
  <si>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</si>
  <si>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</si>
  <si>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</si>
  <si>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</si>
  <si>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</si>
  <si>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</si>
  <si>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</si>
  <si>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</si>
  <si>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</si>
  <si>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</si>
  <si>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</si>
  <si>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</si>
  <si>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</si>
  <si>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</si>
  <si>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</si>
  <si>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</si>
  <si>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</si>
  <si>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</si>
  <si>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</si>
  <si>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</si>
  <si>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</si>
  <si>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</si>
  <si>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</si>
  <si>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</si>
  <si>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</si>
  <si>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</si>
  <si>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</si>
  <si>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</si>
  <si>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</si>
  <si>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</si>
  <si>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</si>
  <si>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</si>
  <si>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</si>
  <si>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</si>
  <si>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</si>
  <si>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</si>
  <si>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</si>
  <si>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</si>
  <si>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</si>
  <si>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</si>
  <si>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</si>
  <si>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</si>
  <si>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</si>
  <si>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</si>
  <si>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</si>
  <si>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</si>
  <si>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</si>
  <si>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</si>
  <si>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</si>
  <si>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</si>
  <si>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</si>
  <si>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</si>
  <si>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</si>
  <si>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</si>
  <si>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</si>
  <si>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</si>
  <si>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</si>
  <si>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</si>
  <si>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</si>
  <si>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</si>
  <si>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</si>
  <si>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</si>
  <si>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</si>
  <si>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</si>
  <si>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</si>
  <si>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</si>
  <si>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</si>
  <si>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</si>
  <si>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</si>
  <si>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</si>
  <si>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</si>
  <si>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</si>
  <si>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</si>
  <si>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</si>
  <si>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</si>
  <si>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</si>
  <si>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</si>
  <si>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</si>
  <si>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</si>
  <si>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</si>
  <si>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</si>
  <si>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</si>
  <si>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</si>
  <si>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</si>
  <si>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</si>
  <si>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</si>
  <si>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</si>
  <si>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</si>
  <si>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</si>
  <si>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</si>
  <si>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</si>
  <si>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</si>
  <si>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</si>
  <si>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</si>
  <si>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</si>
  <si>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</si>
  <si>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</si>
  <si>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</si>
  <si>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</si>
  <si>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</si>
  <si>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</si>
  <si>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</si>
  <si>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</si>
  <si>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</si>
  <si>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</si>
  <si>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</si>
  <si>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</si>
  <si>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</si>
  <si>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</si>
  <si>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</si>
  <si>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</si>
  <si>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</si>
  <si>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</si>
  <si>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</si>
  <si>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</si>
  <si>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</si>
  <si>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</si>
  <si>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</si>
  <si>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</si>
  <si>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</si>
  <si>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</si>
  <si>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</si>
  <si>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</si>
  <si>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</si>
  <si>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</si>
  <si>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</si>
  <si>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</si>
  <si>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</si>
  <si>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</si>
  <si>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</si>
  <si>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</si>
  <si>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</si>
  <si>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</si>
  <si>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</si>
  <si>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</si>
  <si>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</si>
  <si>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</si>
  <si>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</si>
  <si>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</si>
  <si>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</si>
  <si>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</si>
  <si>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</si>
  <si>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</si>
  <si>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</si>
  <si>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</si>
  <si>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</si>
  <si>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</si>
  <si>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</si>
  <si>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</si>
  <si>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</si>
  <si>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</si>
  <si>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</si>
  <si>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</si>
  <si>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</si>
  <si>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</si>
  <si>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</si>
  <si>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</si>
  <si>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</si>
  <si>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</si>
  <si>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</si>
  <si>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</si>
  <si>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</si>
  <si>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</si>
  <si>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</si>
  <si>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</si>
  <si>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</si>
  <si>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</si>
  <si>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</si>
  <si>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</si>
  <si>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</si>
  <si>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</si>
  <si>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</si>
  <si>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</si>
  <si>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</si>
  <si>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</si>
  <si>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</si>
  <si>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</si>
  <si>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</si>
  <si>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</si>
  <si>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</si>
  <si>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</si>
  <si>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</si>
  <si>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</si>
  <si>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</si>
  <si>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</si>
  <si>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</si>
  <si>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</si>
  <si>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</si>
  <si>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</si>
  <si>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</si>
  <si>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</si>
  <si>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</si>
  <si>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</si>
  <si>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</si>
  <si>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</si>
  <si>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</si>
  <si>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</si>
  <si>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</si>
  <si>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</si>
  <si>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</si>
  <si>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</si>
  <si>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</si>
  <si>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</si>
  <si>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</si>
  <si>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</si>
  <si>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</si>
  <si>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</si>
  <si>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</si>
  <si>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</si>
  <si>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</si>
  <si>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</si>
  <si>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</si>
  <si>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</si>
  <si>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</si>
  <si>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</si>
  <si>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</si>
  <si>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</si>
  <si>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</si>
  <si>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</si>
  <si>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</si>
  <si>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</si>
  <si>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</si>
  <si>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</si>
  <si>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</si>
  <si>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</si>
  <si>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</si>
  <si>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</si>
  <si>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</si>
  <si>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</si>
  <si>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</si>
  <si>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</si>
  <si>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</si>
  <si>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</si>
  <si>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</si>
  <si>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</si>
  <si>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</si>
  <si>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</si>
  <si>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</si>
  <si>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</si>
  <si>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</si>
  <si>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</si>
  <si>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</si>
  <si>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</si>
  <si>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</si>
  <si>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</si>
  <si>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</si>
  <si>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</si>
  <si>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</si>
  <si>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</si>
  <si>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</si>
  <si>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</si>
  <si>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</si>
  <si>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</si>
  <si>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</si>
  <si>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</si>
  <si>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</si>
  <si>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</si>
  <si>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</si>
  <si>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</si>
  <si>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</si>
  <si>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</si>
  <si>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</si>
  <si>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</si>
  <si>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</si>
  <si>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</si>
  <si>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</si>
  <si>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</si>
  <si>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</si>
  <si>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</si>
  <si>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</si>
  <si>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</si>
  <si>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</si>
  <si>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</si>
  <si>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</si>
  <si>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</si>
  <si>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</si>
  <si>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</si>
  <si>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</si>
  <si>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</si>
  <si>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</si>
  <si>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</si>
  <si>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</si>
  <si>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</si>
  <si>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</si>
  <si>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</si>
  <si>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</si>
  <si>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</si>
  <si>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</si>
  <si>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</si>
  <si>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</si>
  <si>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</si>
  <si>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</si>
  <si>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</si>
  <si>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</si>
  <si>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</si>
  <si>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</si>
  <si>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</si>
  <si>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</si>
  <si>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</si>
  <si>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</si>
  <si>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</si>
  <si>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</si>
  <si>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</si>
  <si>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</si>
  <si>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</si>
  <si>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</si>
  <si>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</si>
  <si>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</si>
  <si>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</si>
  <si>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</si>
  <si>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</si>
  <si>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</si>
  <si>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</si>
  <si>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</si>
  <si>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</si>
  <si>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</si>
  <si>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</si>
  <si>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</si>
  <si>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</si>
  <si>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</si>
  <si>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</si>
  <si>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</si>
  <si>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</si>
  <si>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</si>
  <si>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</si>
  <si>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</si>
  <si>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</si>
  <si>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</si>
  <si>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</si>
  <si>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</si>
  <si>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</si>
  <si>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</si>
  <si>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</si>
  <si>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</si>
  <si>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</si>
  <si>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</si>
  <si>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</si>
  <si>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</si>
  <si>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</si>
  <si>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</si>
  <si>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</si>
  <si>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</si>
  <si>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</si>
  <si>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</si>
  <si>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</si>
  <si>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</si>
  <si>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</si>
  <si>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</si>
  <si>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</si>
  <si>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</si>
  <si>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</si>
  <si>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</si>
  <si>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</si>
  <si>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</si>
  <si>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</si>
  <si>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</si>
  <si>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</si>
  <si>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</si>
  <si>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</si>
  <si>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</si>
  <si>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</si>
  <si>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</si>
  <si>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</si>
  <si>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</si>
  <si>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</si>
  <si>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</si>
  <si>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</si>
  <si>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</si>
  <si>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</si>
  <si>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</si>
  <si>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</si>
  <si>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</si>
  <si>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</si>
  <si>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</si>
  <si>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</si>
  <si>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</si>
  <si>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</si>
  <si>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</si>
  <si>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</si>
  <si>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</si>
  <si>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</si>
  <si>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</si>
  <si>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</si>
  <si>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</si>
  <si>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</si>
  <si>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</si>
  <si>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</si>
  <si>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</si>
  <si>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</si>
  <si>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</si>
  <si>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</si>
  <si>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</si>
  <si>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</si>
  <si>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</si>
  <si>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</si>
  <si>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</si>
  <si>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</si>
  <si>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</si>
  <si>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</si>
  <si>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</si>
  <si>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</si>
  <si>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</si>
  <si>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</si>
  <si>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</si>
  <si>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</si>
  <si>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</si>
  <si>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</si>
  <si>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</si>
  <si>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</si>
  <si>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</si>
  <si>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</si>
  <si>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</si>
  <si>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</si>
  <si>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</si>
  <si>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</si>
  <si>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</si>
  <si>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</si>
  <si>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</si>
  <si>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</si>
  <si>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</si>
  <si>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</si>
  <si>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</si>
  <si>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</si>
  <si>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</si>
  <si>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</si>
  <si>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</si>
  <si>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</si>
  <si>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</si>
  <si>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</si>
  <si>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</si>
  <si>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</si>
  <si>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</si>
  <si>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</si>
  <si>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</si>
  <si>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</si>
  <si>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</si>
  <si>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</si>
  <si>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</si>
  <si>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</si>
  <si>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</si>
  <si>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</si>
  <si>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</si>
  <si>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</si>
  <si>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</si>
  <si>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</si>
  <si>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</si>
  <si>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</si>
  <si>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</si>
  <si>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</si>
  <si>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</si>
  <si>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</si>
  <si>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</si>
  <si>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</si>
  <si>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</si>
  <si>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</si>
  <si>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</si>
  <si>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</si>
  <si>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</si>
  <si>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</si>
  <si>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</si>
  <si>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</si>
  <si>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</si>
  <si>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</si>
  <si>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</si>
  <si>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</si>
  <si>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</si>
  <si>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</si>
  <si>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</si>
  <si>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</si>
  <si>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</si>
  <si>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</si>
  <si>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</si>
  <si>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</si>
  <si>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</si>
  <si>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</si>
  <si>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</si>
  <si>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</si>
  <si>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</si>
  <si>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</si>
  <si>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</si>
  <si>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</si>
  <si>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</si>
  <si>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</si>
  <si>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</si>
  <si>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</si>
  <si>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</si>
  <si>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</si>
  <si>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</si>
  <si>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</si>
  <si>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</si>
  <si>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</si>
  <si>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</si>
  <si>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</si>
  <si>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</si>
  <si>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</si>
  <si>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</si>
  <si>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</si>
  <si>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</si>
  <si>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</si>
  <si>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</si>
  <si>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</si>
  <si>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</si>
  <si>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</si>
  <si>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</si>
  <si>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</si>
  <si>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</si>
  <si>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</si>
  <si>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</si>
  <si>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</si>
  <si>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</si>
  <si>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</si>
  <si>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</si>
  <si>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</si>
  <si>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</si>
  <si>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</si>
  <si>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</si>
  <si>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</si>
  <si>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</si>
  <si>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</si>
  <si>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</si>
  <si>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</si>
  <si>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</si>
  <si>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</si>
  <si>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</si>
  <si>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</si>
  <si>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</si>
  <si>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</si>
  <si>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</si>
  <si>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</si>
  <si>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</si>
  <si>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</si>
  <si>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</si>
  <si>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</si>
  <si>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</si>
  <si>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</si>
  <si>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</si>
  <si>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</si>
  <si>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</si>
  <si>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</si>
  <si>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</si>
  <si>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</si>
  <si>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</si>
  <si>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</si>
  <si>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</si>
  <si>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</si>
  <si>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</si>
  <si>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</si>
  <si>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</si>
  <si>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</si>
  <si>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</si>
  <si>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</si>
  <si>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</si>
  <si>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</si>
  <si>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</si>
  <si>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</si>
  <si>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</si>
  <si>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</si>
  <si>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</si>
  <si>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</si>
  <si>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</si>
  <si>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</si>
  <si>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</si>
  <si>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</si>
  <si>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</si>
  <si>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</si>
  <si>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</si>
  <si>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</si>
  <si>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</si>
  <si>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</si>
  <si>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</si>
  <si>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</si>
  <si>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</si>
  <si>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</si>
  <si>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</si>
  <si>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</si>
  <si>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</si>
  <si>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</si>
  <si>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</si>
  <si>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</si>
  <si>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</si>
  <si>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</si>
  <si>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</si>
  <si>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</si>
  <si>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</si>
  <si>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</si>
  <si>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</si>
  <si>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</si>
  <si>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</si>
  <si>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</si>
  <si>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</si>
  <si>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</si>
  <si>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</si>
  <si>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</si>
  <si>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</si>
  <si>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</si>
  <si>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</si>
  <si>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</si>
  <si>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</si>
  <si>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</si>
  <si>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</si>
  <si>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</si>
  <si>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</si>
  <si>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</si>
  <si>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</si>
  <si>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</si>
  <si>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</si>
  <si>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</si>
  <si>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</si>
  <si>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</si>
  <si>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</si>
  <si>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</si>
  <si>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</si>
  <si>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</si>
  <si>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</si>
  <si>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</si>
  <si>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</si>
  <si>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</si>
  <si>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</si>
  <si>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</si>
  <si>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</si>
  <si>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</si>
  <si>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</si>
  <si>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</si>
  <si>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</si>
  <si>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</si>
  <si>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</si>
  <si>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</si>
  <si>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</si>
  <si>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</si>
  <si>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</si>
  <si>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</si>
  <si>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</si>
  <si>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</si>
  <si>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</si>
  <si>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</si>
  <si>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</si>
  <si>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</si>
  <si>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</si>
  <si>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</si>
  <si>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</si>
  <si>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</si>
  <si>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</si>
  <si>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</si>
  <si>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</si>
  <si>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</si>
  <si>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</si>
  <si>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</si>
  <si>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</si>
  <si>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</si>
  <si>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</si>
  <si>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</si>
  <si>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</si>
  <si>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</si>
  <si>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</si>
  <si>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</si>
  <si>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</si>
  <si>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</si>
  <si>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</si>
  <si>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</si>
  <si>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</si>
  <si>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</si>
  <si>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</si>
  <si>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</si>
  <si>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</si>
  <si>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</si>
  <si>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</si>
  <si>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</si>
  <si>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</si>
  <si>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</si>
  <si>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</si>
  <si>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</si>
  <si>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</si>
  <si>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</si>
  <si>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</si>
  <si>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</si>
  <si>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</si>
  <si>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</si>
  <si>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</si>
  <si>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</si>
  <si>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</si>
  <si>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</si>
  <si>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</si>
  <si>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</si>
  <si>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</si>
  <si>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</si>
  <si>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</si>
  <si>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</si>
  <si>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</si>
  <si>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</si>
  <si>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</si>
  <si>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</si>
  <si>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</si>
  <si>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</si>
  <si>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</si>
  <si>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</si>
  <si>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</si>
  <si>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</si>
  <si>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</si>
  <si>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</si>
  <si>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</si>
  <si>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</si>
  <si>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</si>
  <si>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</si>
  <si>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</si>
  <si>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</si>
  <si>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</si>
  <si>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</si>
  <si>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</si>
  <si>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</si>
  <si>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</si>
  <si>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</si>
  <si>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</si>
  <si>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</si>
  <si>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</si>
  <si>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</si>
  <si>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</si>
  <si>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</si>
  <si>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</si>
  <si>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</si>
  <si>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</si>
  <si>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</si>
  <si>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</si>
  <si>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</si>
  <si>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</si>
  <si>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</si>
  <si>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</si>
  <si>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</si>
  <si>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</si>
  <si>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</si>
  <si>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</si>
  <si>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</si>
  <si>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</si>
  <si>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</si>
  <si>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</si>
  <si>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</si>
  <si>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</si>
  <si>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</si>
  <si>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</si>
  <si>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</si>
  <si>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</si>
  <si>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</si>
  <si>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</si>
  <si>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</si>
  <si>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</si>
  <si>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</si>
  <si>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</si>
  <si>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</si>
  <si>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</si>
  <si>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</si>
  <si>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</si>
  <si>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</si>
  <si>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</si>
  <si>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</si>
  <si>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</si>
  <si>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</si>
  <si>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</si>
  <si>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</si>
  <si>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</si>
  <si>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</si>
  <si>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</si>
  <si>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</si>
  <si>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</si>
  <si>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</si>
  <si>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</si>
  <si>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</si>
  <si>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</si>
  <si>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</si>
  <si>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</si>
  <si>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</si>
  <si>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</si>
  <si>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</si>
  <si>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</si>
  <si>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</si>
  <si>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</si>
  <si>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</si>
  <si>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</si>
  <si>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</si>
  <si>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</si>
  <si>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</si>
  <si>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</si>
  <si>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</si>
  <si>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</si>
  <si>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</si>
  <si>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</si>
  <si>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</si>
  <si>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</si>
  <si>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</si>
  <si>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</si>
  <si>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</si>
  <si>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</si>
  <si>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</si>
  <si>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</si>
  <si>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</si>
  <si>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</si>
  <si>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</si>
  <si>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</si>
  <si>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</si>
  <si>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</si>
  <si>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</si>
  <si>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</si>
  <si>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</si>
  <si>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</si>
  <si>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</si>
  <si>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</si>
  <si>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</si>
  <si>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</si>
  <si>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</si>
  <si>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</si>
  <si>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</si>
  <si>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</si>
  <si>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</si>
  <si>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</si>
  <si>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</si>
  <si>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</si>
  <si>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</si>
  <si>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</si>
  <si>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</si>
  <si>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</si>
  <si>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</si>
  <si>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</si>
  <si>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</si>
  <si>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</si>
  <si>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</si>
  <si>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</si>
  <si>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</si>
  <si>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</si>
  <si>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</si>
  <si>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</si>
  <si>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</si>
  <si>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</si>
  <si>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</si>
  <si>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</si>
  <si>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</si>
  <si>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</si>
  <si>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</si>
  <si>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</si>
  <si>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</si>
  <si>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</si>
  <si>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</si>
  <si>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</si>
  <si>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</si>
  <si>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</si>
  <si>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</si>
  <si>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</si>
  <si>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</si>
  <si>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</si>
  <si>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</si>
  <si>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</si>
  <si>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</si>
  <si>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</si>
  <si>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</si>
  <si>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</si>
  <si>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</si>
  <si>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</si>
  <si>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</si>
  <si>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</si>
  <si>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</si>
  <si>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</si>
  <si>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</si>
  <si>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</si>
  <si>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</si>
  <si>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</si>
  <si>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</si>
  <si>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</si>
  <si>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</si>
  <si>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</si>
  <si>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</si>
  <si>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</si>
  <si>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</si>
  <si>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</si>
  <si>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</si>
  <si>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</si>
  <si>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</si>
  <si>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</si>
  <si>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</si>
  <si>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</si>
  <si>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</si>
  <si>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</si>
  <si>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</si>
  <si>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</si>
  <si>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</si>
  <si>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</si>
  <si>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</si>
  <si>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</si>
  <si>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</si>
  <si>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</si>
  <si>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</si>
  <si>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</si>
  <si>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</si>
  <si>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</si>
  <si>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</si>
  <si>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</si>
  <si>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</si>
  <si>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</si>
  <si>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</si>
  <si>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</si>
  <si>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</si>
  <si>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</si>
  <si>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</si>
  <si>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</si>
  <si>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</si>
  <si>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</si>
  <si>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</si>
  <si>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</si>
  <si>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</si>
  <si>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</si>
  <si>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</si>
  <si>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</si>
  <si>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</si>
  <si>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</si>
  <si>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</si>
  <si>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</si>
  <si>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</si>
  <si>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</si>
  <si>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</si>
  <si>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</si>
  <si>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</si>
  <si>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</si>
  <si>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</si>
  <si>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</si>
  <si>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</si>
  <si>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</si>
  <si>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</si>
  <si>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</si>
  <si>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</si>
  <si>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</si>
  <si>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</si>
  <si>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</si>
  <si>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</si>
  <si>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</si>
  <si>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</si>
  <si>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</si>
  <si>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</si>
  <si>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</si>
  <si>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</si>
  <si>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</si>
  <si>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</si>
  <si>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</si>
  <si>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</si>
  <si>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</si>
  <si>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</si>
  <si>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</si>
  <si>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</si>
  <si>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</si>
  <si>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</si>
  <si>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</si>
  <si>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</si>
  <si>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</si>
  <si>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</si>
  <si>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</si>
  <si>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</si>
  <si>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</si>
  <si>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</si>
  <si>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</si>
  <si>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</si>
  <si>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</si>
  <si>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</si>
  <si>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</si>
  <si>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</si>
  <si>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</si>
  <si>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</si>
  <si>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</si>
  <si>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</si>
  <si>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</si>
  <si>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</si>
  <si>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</si>
  <si>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</si>
  <si>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</si>
  <si>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</si>
  <si>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</si>
  <si>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</si>
  <si>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</si>
  <si>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</si>
  <si>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</si>
  <si>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</si>
  <si>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</si>
  <si>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</si>
  <si>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</si>
  <si>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</si>
  <si>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</si>
  <si>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</si>
  <si>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</si>
  <si>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</si>
  <si>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</si>
  <si>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</si>
  <si>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</si>
  <si>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</si>
  <si>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</si>
  <si>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</si>
  <si>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</si>
  <si>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</si>
  <si>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</si>
  <si>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</si>
  <si>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</si>
  <si>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</si>
  <si>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</si>
  <si>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</si>
  <si>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</si>
  <si>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</si>
  <si>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</si>
  <si>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</si>
  <si>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</si>
  <si>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</si>
  <si>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</si>
  <si>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</si>
  <si>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</si>
  <si>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</si>
  <si>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</si>
  <si>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</si>
  <si>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</si>
  <si>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</si>
  <si>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</si>
  <si>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</si>
  <si>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</si>
  <si>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</si>
  <si>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</si>
  <si>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</si>
  <si>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</si>
  <si>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</si>
  <si>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</si>
  <si>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</si>
  <si>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</si>
  <si>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</si>
  <si>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</si>
  <si>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</si>
  <si>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</si>
  <si>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</si>
  <si>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</si>
  <si>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</si>
  <si>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</si>
  <si>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</si>
  <si>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</si>
  <si>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</si>
  <si>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</si>
  <si>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</si>
  <si>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</si>
  <si>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</si>
  <si>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</si>
  <si>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</si>
  <si>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</si>
  <si>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</si>
  <si>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</si>
  <si>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</si>
  <si>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</si>
  <si>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</si>
  <si>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</si>
  <si>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</si>
  <si>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</si>
  <si>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</si>
  <si>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</si>
  <si>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</si>
  <si>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</si>
  <si>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</si>
  <si>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</si>
  <si>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</si>
  <si>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</si>
  <si>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</si>
  <si>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</si>
  <si>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</si>
  <si>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</si>
  <si>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</si>
  <si>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</si>
  <si>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</si>
  <si>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</si>
  <si>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</si>
  <si>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</si>
  <si>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</si>
  <si>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</si>
  <si>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</si>
  <si>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</si>
  <si>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</si>
  <si>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</si>
  <si>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</si>
  <si>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</si>
  <si>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</si>
  <si>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</si>
  <si>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</si>
  <si>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</si>
  <si>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</si>
  <si>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</si>
  <si>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</si>
  <si>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</si>
  <si>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</si>
  <si>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</si>
  <si>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</si>
  <si>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</si>
  <si>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</si>
  <si>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</si>
  <si>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</si>
  <si>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</si>
  <si>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</si>
  <si>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</si>
  <si>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</si>
  <si>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</si>
  <si>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</si>
  <si>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</si>
  <si>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</si>
  <si>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</si>
  <si>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</si>
  <si>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</si>
  <si>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</si>
  <si>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</si>
  <si>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</si>
  <si>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</si>
  <si>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</si>
  <si>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</si>
  <si>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</si>
  <si>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</si>
  <si>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</si>
  <si>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</si>
  <si>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</si>
  <si>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</si>
  <si>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</si>
  <si>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</si>
  <si>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</si>
  <si>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</si>
  <si>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</si>
  <si>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</si>
  <si>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</si>
  <si>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</si>
  <si>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</si>
  <si>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</si>
  <si>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</si>
  <si>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</si>
  <si>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</si>
  <si>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</si>
  <si>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</si>
  <si>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</si>
  <si>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</si>
  <si>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</si>
  <si>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</si>
  <si>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</si>
  <si>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</si>
  <si>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</si>
  <si>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</si>
  <si>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</si>
  <si>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</si>
  <si>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</si>
  <si>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</si>
  <si>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</si>
  <si>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</si>
  <si>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</si>
  <si>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</si>
  <si>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</si>
  <si>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</si>
  <si>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</si>
  <si>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</si>
  <si>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</si>
  <si>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</si>
  <si>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</si>
  <si>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</si>
  <si>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</si>
  <si>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</si>
  <si>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</si>
  <si>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</si>
  <si>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</si>
  <si>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</si>
  <si>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</si>
  <si>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</si>
  <si>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</si>
  <si>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</si>
  <si>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</si>
  <si>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</si>
  <si>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</si>
  <si>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</si>
  <si>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</si>
  <si>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</si>
  <si>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</si>
  <si>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</si>
  <si>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</si>
  <si>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</si>
  <si>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</si>
  <si>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</si>
  <si>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</si>
  <si>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</si>
  <si>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</si>
  <si>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</si>
  <si>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</si>
  <si>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</si>
  <si>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</si>
  <si>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</si>
  <si>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</si>
  <si>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</si>
  <si>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</si>
  <si>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</si>
  <si>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</si>
  <si>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</si>
  <si>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</si>
  <si>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</si>
  <si>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</si>
  <si>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</si>
  <si>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</si>
  <si>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</si>
  <si>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</si>
  <si>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</si>
  <si>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</si>
  <si>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</si>
  <si>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</si>
  <si>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</si>
  <si>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</si>
  <si>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</si>
  <si>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</si>
  <si>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</si>
  <si>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</si>
  <si>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</si>
  <si>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</si>
  <si>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</si>
  <si>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</si>
  <si>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</si>
  <si>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</si>
  <si>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</si>
  <si>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</si>
  <si>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</si>
  <si>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</si>
  <si>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</si>
  <si>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</si>
  <si>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</si>
  <si>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</si>
  <si>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</si>
  <si>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</si>
  <si>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</si>
  <si>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</si>
  <si>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</si>
  <si>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</si>
  <si>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</si>
  <si>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</si>
  <si>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</si>
  <si>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</si>
  <si>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</si>
  <si>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</si>
  <si>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</si>
  <si>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</si>
  <si>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</si>
  <si>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</si>
  <si>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</si>
  <si>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</si>
  <si>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</si>
  <si>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</si>
  <si>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</si>
  <si>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</si>
  <si>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</si>
  <si>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</si>
  <si>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</si>
  <si>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</si>
  <si>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</si>
  <si>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</si>
  <si>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</si>
  <si>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</si>
  <si>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</si>
  <si>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</si>
  <si>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</si>
  <si>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</si>
  <si>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</si>
  <si>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</si>
  <si>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</si>
  <si>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</si>
  <si>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</si>
  <si>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</si>
  <si>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</si>
  <si>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</si>
  <si>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</si>
  <si>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</si>
  <si>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</si>
  <si>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</si>
  <si>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</si>
  <si>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</si>
  <si>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</si>
  <si>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</si>
  <si>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</si>
  <si>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</si>
  <si>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</si>
  <si>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</si>
  <si>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</si>
  <si>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</si>
  <si>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</si>
  <si>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</si>
  <si>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</si>
  <si>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</si>
  <si>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</si>
  <si>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</si>
  <si>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</si>
  <si>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</si>
  <si>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</si>
  <si>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</si>
  <si>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</si>
  <si>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</si>
  <si>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</si>
  <si>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</si>
  <si>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</si>
  <si>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</si>
  <si>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</si>
  <si>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</si>
  <si>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</si>
  <si>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</si>
  <si>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</si>
  <si>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</si>
  <si>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</si>
  <si>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</si>
  <si>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</si>
  <si>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</si>
  <si>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</si>
  <si>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</si>
  <si>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</si>
  <si>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</si>
  <si>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</si>
  <si>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</si>
  <si>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</si>
  <si>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</si>
  <si>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</si>
  <si>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</si>
  <si>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</si>
  <si>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</si>
  <si>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</si>
  <si>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</si>
  <si>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</si>
  <si>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</si>
  <si>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</si>
  <si>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</si>
  <si>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</si>
  <si>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</si>
  <si>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</si>
  <si>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</si>
  <si>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</si>
  <si>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</si>
  <si>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</si>
  <si>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</si>
  <si>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</si>
  <si>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</si>
  <si>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</si>
  <si>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</si>
  <si>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</si>
  <si>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</si>
  <si>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</si>
  <si>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</si>
  <si>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</si>
  <si>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</si>
  <si>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</si>
  <si>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</si>
  <si>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</si>
  <si>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</si>
  <si>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</si>
  <si>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</si>
  <si>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</si>
  <si>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</si>
  <si>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</si>
  <si>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</si>
  <si>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</si>
  <si>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</si>
  <si>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</si>
  <si>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</si>
  <si>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</si>
  <si>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</si>
  <si>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</si>
  <si>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</si>
  <si>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</si>
  <si>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</si>
  <si>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</si>
  <si>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</si>
  <si>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</si>
  <si>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</si>
  <si>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</si>
  <si>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</si>
  <si>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</si>
  <si>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</si>
  <si>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</si>
  <si>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</si>
  <si>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</si>
  <si>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</si>
  <si>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</si>
  <si>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</si>
  <si>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</si>
  <si>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</si>
  <si>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</si>
  <si>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</si>
  <si>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</si>
  <si>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</si>
  <si>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</si>
  <si>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</si>
  <si>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</si>
  <si>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</si>
  <si>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</si>
  <si>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</si>
  <si>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</si>
  <si>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</si>
  <si>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</si>
  <si>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</si>
  <si>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</si>
  <si>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</si>
  <si>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</si>
  <si>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</si>
  <si>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</si>
  <si>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</si>
  <si>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</si>
  <si>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</si>
  <si>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</si>
  <si>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</si>
  <si>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</si>
  <si>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</si>
  <si>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</si>
  <si>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</si>
  <si>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</si>
  <si>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</si>
  <si>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</si>
  <si>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</si>
  <si>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</si>
  <si>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</si>
  <si>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</si>
  <si>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</si>
  <si>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</si>
  <si>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</si>
  <si>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</si>
  <si>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</si>
  <si>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</si>
  <si>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</si>
  <si>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</si>
  <si>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</si>
  <si>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</si>
  <si>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</si>
  <si>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</si>
  <si>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</si>
  <si>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</si>
  <si>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</si>
  <si>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</si>
  <si>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</si>
  <si>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</si>
  <si>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</si>
  <si>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</si>
  <si>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</si>
  <si>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</si>
  <si>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</si>
  <si>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</si>
  <si>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</si>
  <si>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</si>
  <si>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</si>
  <si>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</si>
  <si>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</si>
  <si>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</si>
  <si>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</si>
  <si>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</si>
  <si>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</si>
  <si>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</si>
  <si>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</si>
  <si>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</si>
  <si>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</si>
  <si>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</si>
  <si>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</si>
  <si>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</si>
  <si>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</si>
  <si>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</si>
  <si>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</si>
  <si>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</si>
  <si>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</si>
  <si>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</si>
  <si>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</si>
  <si>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</si>
  <si>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</si>
  <si>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</si>
  <si>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</si>
  <si>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</si>
  <si>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</si>
  <si>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</si>
  <si>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</si>
  <si>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</si>
  <si>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</si>
  <si>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</si>
  <si>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</si>
  <si>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</si>
  <si>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</si>
  <si>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</si>
  <si>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</si>
  <si>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</si>
  <si>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</si>
  <si>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</si>
  <si>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</si>
  <si>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</si>
  <si>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</si>
  <si>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</si>
  <si>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</si>
  <si>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</si>
  <si>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</si>
  <si>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</si>
  <si>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</si>
  <si>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</si>
  <si>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</si>
  <si>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</si>
  <si>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</si>
  <si>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</si>
  <si>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</si>
  <si>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</si>
  <si>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</si>
  <si>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</si>
  <si>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</si>
  <si>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</si>
  <si>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</si>
  <si>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</si>
  <si>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</si>
  <si>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</si>
  <si>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</si>
  <si>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</si>
  <si>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</si>
  <si>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</si>
  <si>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</si>
  <si>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</si>
  <si>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</si>
  <si>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</si>
  <si>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</si>
  <si>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</si>
  <si>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</si>
  <si>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</si>
  <si>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</si>
  <si>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</si>
  <si>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</si>
  <si>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</si>
  <si>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</si>
  <si>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</si>
  <si>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</si>
  <si>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</si>
  <si>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</si>
  <si>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</si>
  <si>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</si>
  <si>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</si>
  <si>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</si>
  <si>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</si>
  <si>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</si>
  <si>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</si>
  <si>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</si>
  <si>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</si>
  <si>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</si>
  <si>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</si>
  <si>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</si>
  <si>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</si>
  <si>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</si>
  <si>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</si>
  <si>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</si>
  <si>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</si>
  <si>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</si>
  <si>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</si>
  <si>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</si>
  <si>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</si>
  <si>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</si>
  <si>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</si>
  <si>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</si>
  <si>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</si>
  <si>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</si>
  <si>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</si>
  <si>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</si>
  <si>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</si>
  <si>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</si>
  <si>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</si>
  <si>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</si>
  <si>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</si>
  <si>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</si>
  <si>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</si>
  <si>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</si>
  <si>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</si>
  <si>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</si>
  <si>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</si>
  <si>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</si>
  <si>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</si>
  <si>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</si>
  <si>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</si>
  <si>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</si>
  <si>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</si>
  <si>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</si>
  <si>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</si>
  <si>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</si>
  <si>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</si>
  <si>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</si>
  <si>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</si>
  <si>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</si>
  <si>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</si>
  <si>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</si>
  <si>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</si>
  <si>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</si>
  <si>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</si>
  <si>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</si>
  <si>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</si>
  <si>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</si>
  <si>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</si>
  <si>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</si>
  <si>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</si>
  <si>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</si>
  <si>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</si>
  <si>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</si>
  <si>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</si>
  <si>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</si>
  <si>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</si>
  <si>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</si>
  <si>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</si>
  <si>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</si>
  <si>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</si>
  <si>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</si>
  <si>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</si>
  <si>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</si>
  <si>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</si>
  <si>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</si>
  <si>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</si>
  <si>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</si>
  <si>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</si>
  <si>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</si>
  <si>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</si>
  <si>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</si>
  <si>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</si>
  <si>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</si>
  <si>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</si>
  <si>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</si>
  <si>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</si>
  <si>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</si>
  <si>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</si>
  <si>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</si>
  <si>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</si>
  <si>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</si>
  <si>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</si>
  <si>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</si>
  <si>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</si>
  <si>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</si>
  <si>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</si>
  <si>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</si>
  <si>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</si>
  <si>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</si>
  <si>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</si>
  <si>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</si>
  <si>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</si>
  <si>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</si>
  <si>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</si>
  <si>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</si>
  <si>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</si>
  <si>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</si>
  <si>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</si>
  <si>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</si>
  <si>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</si>
  <si>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</si>
  <si>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</si>
  <si>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</si>
  <si>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</si>
  <si>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</si>
  <si>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</si>
  <si>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</si>
  <si>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</si>
  <si>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</si>
  <si>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</si>
  <si>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</si>
  <si>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</si>
  <si>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</si>
  <si>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</si>
  <si>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</si>
  <si>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</si>
  <si>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</si>
  <si>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</si>
  <si>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</si>
  <si>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</si>
  <si>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</si>
  <si>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</si>
  <si>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</si>
  <si>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</si>
  <si>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</si>
  <si>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</si>
  <si>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</si>
  <si>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</si>
  <si>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</si>
  <si>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</si>
  <si>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</si>
  <si>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</si>
  <si>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</si>
  <si>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</si>
  <si>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</si>
  <si>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</si>
  <si>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</si>
  <si>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</si>
  <si>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</si>
  <si>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</si>
  <si>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</si>
  <si>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</si>
  <si>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</si>
  <si>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</si>
  <si>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</si>
  <si>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</si>
  <si>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</si>
  <si>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</si>
  <si>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</si>
  <si>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</si>
  <si>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</si>
  <si>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</si>
  <si>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</si>
  <si>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</si>
  <si>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</si>
  <si>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</si>
  <si>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</si>
  <si>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</si>
  <si>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</si>
  <si>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</si>
  <si>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</si>
  <si>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</si>
  <si>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</si>
  <si>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</si>
  <si>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</si>
  <si>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</si>
  <si>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</si>
  <si>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</si>
  <si>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</si>
  <si>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</si>
  <si>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</si>
  <si>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</si>
  <si>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</si>
  <si>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</si>
  <si>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</si>
  <si>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</si>
  <si>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</si>
  <si>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</si>
  <si>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</si>
  <si>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</si>
  <si>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</si>
  <si>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</si>
  <si>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</si>
  <si>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</si>
  <si>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</si>
  <si>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</si>
  <si>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</si>
  <si>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</si>
  <si>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</si>
  <si>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</si>
  <si>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</si>
  <si>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</si>
  <si>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</si>
  <si>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</si>
  <si>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</si>
  <si>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</si>
  <si>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</si>
  <si>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</si>
  <si>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</si>
  <si>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</si>
  <si>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</si>
  <si>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</si>
  <si>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</si>
  <si>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</si>
  <si>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</si>
  <si>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</si>
  <si>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</si>
  <si>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</si>
  <si>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</si>
  <si>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</si>
  <si>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</si>
  <si>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</si>
  <si>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</si>
  <si>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</si>
  <si>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</si>
  <si>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</si>
  <si>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</si>
  <si>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</si>
  <si>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</si>
  <si>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</si>
  <si>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</si>
  <si>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</si>
  <si>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</si>
  <si>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</si>
  <si>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</si>
  <si>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</si>
  <si>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</si>
  <si>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</si>
  <si>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</si>
  <si>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</si>
  <si>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</si>
  <si>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</si>
  <si>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</si>
  <si>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</si>
  <si>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</si>
  <si>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</si>
  <si>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</si>
  <si>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</si>
  <si>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</si>
  <si>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</si>
  <si>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</si>
  <si>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</si>
  <si>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</si>
  <si>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</si>
  <si>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</si>
  <si>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</si>
  <si>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</si>
  <si>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</si>
  <si>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</si>
  <si>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</si>
  <si>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</si>
  <si>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</si>
  <si>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</si>
  <si>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</si>
  <si>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</si>
  <si>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</si>
  <si>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</si>
  <si>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</si>
  <si>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</si>
  <si>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</si>
  <si>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</si>
  <si>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</si>
  <si>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</si>
  <si>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</si>
  <si>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</si>
  <si>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</si>
  <si>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</si>
  <si>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</si>
  <si>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</si>
  <si>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</si>
  <si>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</si>
  <si>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</si>
  <si>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</si>
  <si>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</si>
  <si>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</si>
  <si>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</si>
  <si>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</si>
  <si>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</si>
  <si>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</si>
  <si>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</si>
  <si>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</si>
  <si>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</si>
  <si>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</si>
  <si>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</si>
  <si>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</si>
  <si>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</si>
  <si>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</si>
  <si>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</si>
  <si>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</si>
  <si>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</si>
  <si>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</si>
  <si>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</si>
  <si>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</si>
  <si>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</si>
  <si>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</si>
  <si>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</si>
  <si>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</si>
  <si>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</si>
  <si>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</si>
  <si>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</si>
  <si>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</si>
  <si>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</si>
  <si>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</si>
  <si>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</si>
  <si>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</si>
  <si>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</si>
  <si>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</si>
  <si>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</si>
  <si>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</si>
  <si>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</si>
  <si>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</si>
  <si>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</si>
  <si>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</si>
  <si>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</si>
  <si>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</si>
  <si>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</si>
  <si>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</si>
  <si>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</si>
  <si>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</si>
  <si>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</si>
  <si>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</si>
  <si>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</si>
  <si>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</si>
  <si>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</si>
  <si>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</si>
  <si>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</si>
  <si>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</si>
  <si>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</si>
  <si>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</si>
  <si>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</si>
  <si>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</si>
  <si>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</si>
  <si>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</si>
  <si>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</si>
  <si>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</si>
  <si>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</si>
  <si>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</si>
  <si>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</si>
  <si>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</si>
  <si>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</si>
  <si>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</si>
  <si>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</si>
  <si>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</si>
  <si>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</si>
  <si>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</si>
  <si>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</si>
  <si>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</si>
  <si>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</si>
  <si>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</si>
  <si>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</si>
  <si>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</si>
  <si>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</si>
  <si>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</si>
  <si>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</si>
  <si>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</si>
  <si>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</si>
  <si>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</si>
  <si>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</si>
  <si>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</si>
  <si>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</si>
  <si>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</si>
  <si>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</si>
  <si>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</si>
  <si>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</si>
  <si>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</si>
  <si>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</si>
  <si>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</si>
  <si>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</si>
  <si>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</si>
  <si>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</si>
  <si>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</si>
  <si>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</si>
  <si>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</si>
  <si>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</si>
  <si>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</si>
  <si>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</si>
  <si>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</si>
  <si>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</si>
  <si>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</si>
  <si>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</si>
  <si>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</si>
  <si>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</si>
  <si>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</si>
  <si>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</si>
  <si>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</si>
  <si>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</si>
  <si>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</si>
  <si>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</si>
  <si>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</si>
  <si>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</si>
  <si>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</si>
  <si>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</si>
  <si>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</si>
  <si>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</si>
  <si>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</si>
  <si>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</si>
  <si>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</si>
  <si>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</si>
  <si>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</si>
  <si>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</si>
  <si>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</si>
  <si>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</si>
  <si>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</si>
  <si>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</si>
  <si>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</si>
  <si>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</si>
  <si>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</si>
  <si>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</si>
  <si>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</si>
  <si>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</si>
  <si>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</si>
  <si>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</si>
  <si>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</si>
  <si>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</si>
  <si>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</si>
  <si>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</si>
  <si>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</si>
  <si>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</si>
  <si>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</si>
  <si>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</si>
  <si>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</si>
  <si>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</si>
  <si>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</si>
  <si>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</si>
  <si>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</si>
  <si>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</si>
  <si>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</si>
  <si>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</si>
  <si>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</si>
  <si>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</si>
  <si>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</si>
  <si>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</si>
  <si>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</si>
  <si>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</si>
  <si>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</si>
  <si>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</si>
  <si>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</si>
  <si>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</si>
  <si>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</si>
  <si>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</si>
  <si>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</si>
  <si>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</si>
  <si>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</si>
  <si>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</si>
  <si>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</si>
  <si>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</si>
  <si>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</si>
  <si>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</si>
  <si>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</si>
  <si>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</si>
  <si>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</si>
  <si>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</si>
  <si>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</si>
  <si>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</si>
  <si>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</si>
  <si>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</si>
  <si>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</si>
  <si>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</si>
  <si>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</si>
  <si>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</si>
  <si>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</si>
  <si>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</si>
  <si>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</si>
  <si>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</si>
  <si>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</si>
  <si>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</si>
  <si>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</si>
  <si>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</si>
  <si>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</si>
  <si>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</si>
  <si>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</si>
  <si>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</si>
  <si>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</si>
  <si>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</si>
  <si>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</si>
  <si>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</si>
  <si>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</si>
  <si>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</si>
  <si>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</si>
  <si>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</si>
  <si>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</si>
  <si>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</si>
  <si>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</si>
  <si>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</si>
  <si>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</si>
  <si>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</si>
  <si>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</si>
  <si>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</si>
  <si>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</si>
  <si>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</si>
  <si>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</si>
  <si>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</si>
  <si>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</si>
  <si>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</si>
  <si>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</si>
  <si>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</si>
  <si>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</si>
  <si>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</si>
  <si>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</si>
  <si>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</si>
  <si>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</si>
  <si>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</si>
  <si>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</si>
  <si>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</si>
  <si>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</si>
  <si>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</si>
  <si>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</si>
  <si>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</si>
  <si>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</si>
  <si>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</si>
  <si>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</si>
  <si>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</si>
  <si>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</si>
  <si>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</si>
  <si>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</si>
  <si>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</si>
  <si>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</si>
  <si>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</si>
  <si>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</si>
  <si>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</si>
  <si>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</si>
  <si>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</si>
  <si>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</si>
  <si>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</si>
  <si>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</si>
  <si>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</si>
  <si>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</si>
  <si>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</si>
  <si>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</si>
  <si>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</si>
  <si>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</si>
  <si>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</si>
  <si>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</si>
  <si>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</si>
  <si>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</si>
  <si>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</si>
  <si>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</si>
  <si>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</si>
  <si>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</si>
  <si>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</si>
  <si>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</si>
  <si>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</si>
  <si>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</si>
  <si>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</si>
  <si>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</si>
  <si>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</si>
  <si>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</si>
  <si>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</si>
  <si>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</si>
  <si>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</si>
  <si>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</si>
  <si>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</si>
  <si>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</si>
  <si>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</si>
  <si>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</si>
  <si>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</si>
  <si>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</si>
  <si>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</si>
  <si>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</si>
  <si>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</si>
  <si>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</si>
  <si>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</si>
  <si>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</si>
  <si>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</si>
  <si>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</si>
  <si>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</si>
  <si>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</si>
  <si>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</si>
  <si>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</si>
  <si>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</si>
  <si>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</si>
  <si>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</si>
  <si>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</si>
  <si>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</si>
  <si>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</si>
  <si>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</si>
  <si>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</si>
  <si>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</si>
  <si>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</si>
  <si>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</si>
  <si>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</si>
  <si>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</si>
  <si>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</si>
  <si>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</si>
  <si>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</si>
  <si>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</si>
  <si>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</si>
  <si>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</si>
  <si>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</si>
  <si>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</si>
  <si>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</si>
  <si>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</si>
  <si>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</si>
  <si>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</si>
  <si>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</si>
  <si>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</si>
  <si>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</si>
  <si>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</si>
  <si>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</si>
  <si>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</si>
  <si>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</si>
  <si>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</si>
  <si>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</si>
  <si>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</si>
  <si>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</si>
  <si>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</si>
  <si>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</si>
  <si>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</si>
  <si>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</si>
  <si>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</si>
  <si>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</si>
  <si>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</si>
  <si>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</si>
  <si>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</si>
  <si>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</si>
  <si>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</si>
  <si>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</si>
  <si>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</si>
  <si>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</si>
  <si>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</si>
  <si>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</si>
  <si>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</si>
  <si>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</si>
  <si>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</si>
  <si>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</si>
  <si>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</si>
  <si>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</si>
  <si>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</si>
  <si>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</si>
  <si>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</si>
  <si>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</si>
  <si>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</si>
  <si>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</si>
  <si>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</si>
  <si>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</si>
  <si>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</si>
  <si>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</si>
  <si>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</si>
  <si>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</si>
  <si>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</si>
  <si>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</si>
  <si>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</si>
  <si>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</si>
  <si>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</si>
  <si>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</si>
  <si>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</si>
  <si>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</si>
  <si>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</si>
  <si>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</si>
  <si>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</si>
  <si>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</si>
  <si>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</si>
  <si>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</si>
  <si>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</si>
  <si>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</si>
  <si>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</si>
  <si>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</si>
  <si>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</si>
  <si>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</si>
  <si>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</si>
  <si>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</si>
  <si>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</si>
  <si>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</si>
  <si>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</si>
  <si>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</si>
  <si>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</si>
  <si>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</si>
  <si>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</si>
  <si>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</si>
  <si>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</si>
  <si>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</si>
  <si>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</si>
  <si>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</si>
  <si>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</si>
  <si>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</si>
  <si>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</si>
  <si>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</si>
  <si>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</si>
  <si>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</si>
  <si>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</si>
  <si>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</si>
  <si>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</si>
  <si>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</si>
  <si>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</si>
  <si>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</si>
  <si>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</si>
  <si>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</si>
  <si>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</si>
  <si>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</si>
  <si>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</si>
  <si>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</si>
  <si>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</si>
  <si>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</si>
  <si>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</si>
  <si>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</si>
  <si>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</si>
  <si>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</si>
  <si>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</si>
  <si>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</si>
  <si>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</si>
  <si>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</si>
  <si>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</si>
  <si>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</si>
  <si>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</si>
  <si>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</si>
  <si>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</si>
  <si>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</si>
  <si>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</si>
  <si>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</si>
  <si>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</si>
  <si>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</si>
  <si>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</si>
  <si>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</si>
  <si>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</si>
  <si>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</si>
  <si>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</si>
  <si>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</si>
  <si>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</si>
  <si>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</si>
  <si>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</si>
  <si>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</si>
  <si>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</si>
  <si>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</si>
  <si>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</si>
  <si>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</si>
  <si>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</si>
  <si>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</si>
  <si>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</si>
  <si>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</si>
  <si>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</si>
  <si>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</si>
  <si>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</si>
  <si>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</si>
  <si>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</si>
  <si>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</si>
  <si>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</si>
  <si>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</si>
  <si>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</si>
  <si>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</si>
  <si>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</si>
  <si>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</si>
  <si>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</si>
  <si>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</si>
  <si>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</si>
  <si>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</si>
  <si>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</si>
  <si>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</si>
  <si>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</si>
  <si>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</si>
  <si>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</si>
  <si>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</si>
  <si>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</si>
  <si>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</si>
  <si>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</si>
  <si>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</si>
  <si>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</si>
  <si>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</si>
  <si>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</si>
  <si>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</si>
  <si>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</si>
  <si>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</si>
  <si>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</si>
  <si>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</si>
  <si>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</si>
  <si>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</si>
  <si>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</si>
  <si>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</si>
  <si>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</si>
  <si>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</si>
  <si>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</si>
  <si>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</si>
  <si>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</si>
  <si>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</si>
  <si>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</si>
  <si>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</si>
  <si>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</si>
  <si>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</si>
  <si>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</si>
  <si>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</si>
  <si>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</si>
  <si>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</si>
  <si>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</si>
  <si>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</si>
  <si>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</si>
  <si>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</si>
  <si>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</si>
  <si>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</si>
  <si>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</si>
  <si>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</si>
  <si>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</si>
  <si>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</si>
  <si>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</si>
  <si>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</si>
  <si>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</si>
  <si>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</si>
  <si>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</si>
  <si>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</si>
  <si>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</si>
  <si>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</si>
  <si>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</si>
  <si>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</si>
  <si>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</si>
  <si>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</si>
  <si>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</si>
  <si>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</si>
  <si>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</si>
  <si>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</si>
  <si>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</si>
  <si>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</si>
  <si>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</si>
  <si>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</si>
  <si>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</si>
  <si>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</si>
  <si>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</si>
  <si>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</si>
  <si>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</si>
  <si>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</si>
  <si>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</si>
  <si>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</si>
  <si>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</si>
  <si>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</si>
  <si>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</si>
  <si>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</si>
  <si>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</si>
  <si>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</si>
  <si>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</si>
  <si>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</si>
  <si>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</si>
  <si>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</si>
  <si>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</si>
  <si>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</si>
  <si>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</si>
  <si>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</si>
  <si>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</si>
  <si>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</si>
  <si>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</si>
  <si>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</si>
  <si>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</si>
  <si>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</si>
  <si>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</si>
  <si>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</si>
  <si>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</si>
  <si>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</si>
  <si>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</si>
  <si>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</si>
  <si>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</si>
  <si>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</si>
  <si>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</si>
  <si>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</si>
  <si>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</si>
  <si>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</si>
  <si>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</si>
  <si>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</si>
  <si>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</si>
  <si>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</si>
  <si>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</si>
  <si>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</si>
  <si>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</si>
  <si>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</si>
  <si>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</si>
  <si>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</si>
  <si>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</si>
  <si>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</si>
  <si>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</si>
  <si>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</si>
  <si>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</si>
  <si>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</si>
  <si>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</si>
  <si>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</si>
  <si>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</si>
  <si>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</si>
  <si>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</si>
  <si>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</si>
  <si>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</si>
  <si>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</si>
  <si>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</si>
  <si>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</si>
  <si>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</si>
  <si>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</si>
  <si>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</si>
  <si>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</si>
  <si>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</si>
  <si>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</si>
  <si>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</si>
  <si>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</si>
  <si>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</si>
  <si>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</si>
  <si>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</si>
  <si>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</si>
  <si>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</si>
  <si>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</si>
  <si>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</si>
  <si>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</si>
  <si>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</si>
  <si>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</si>
  <si>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</si>
  <si>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</si>
  <si>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</si>
  <si>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</si>
  <si>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</si>
  <si>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</si>
  <si>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</si>
  <si>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</si>
  <si>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</si>
  <si>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</si>
  <si>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</si>
  <si>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</si>
  <si>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</si>
  <si>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</si>
  <si>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</si>
  <si>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</si>
  <si>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</si>
  <si>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</si>
  <si>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</si>
  <si>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</si>
  <si>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</si>
  <si>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</si>
  <si>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</si>
  <si>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</si>
  <si>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</si>
  <si>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</si>
  <si>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</si>
  <si>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</si>
  <si>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</si>
  <si>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</si>
  <si>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</si>
  <si>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</si>
  <si>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</si>
  <si>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</si>
  <si>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</si>
  <si>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</si>
  <si>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</si>
  <si>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</si>
  <si>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</si>
  <si>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</si>
  <si>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</si>
  <si>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</si>
  <si>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</si>
  <si>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</si>
  <si>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</si>
  <si>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</si>
  <si>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</si>
  <si>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</si>
  <si>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</si>
  <si>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</si>
  <si>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</si>
  <si>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</si>
  <si>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</si>
  <si>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</si>
  <si>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</si>
  <si>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</si>
  <si>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</si>
  <si>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</si>
  <si>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</si>
  <si>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</si>
  <si>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</si>
  <si>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</si>
  <si>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</si>
  <si>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</si>
  <si>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</si>
  <si>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</si>
  <si>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</si>
  <si>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</si>
  <si>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</si>
  <si>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</si>
  <si>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</si>
  <si>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</si>
  <si>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</si>
  <si>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</si>
  <si>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</si>
  <si>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</si>
  <si>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</si>
  <si>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</si>
  <si>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</si>
  <si>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</si>
  <si>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</si>
  <si>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</si>
  <si>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</si>
  <si>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</si>
  <si>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</si>
  <si>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</si>
  <si>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</si>
  <si>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</si>
  <si>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</si>
  <si>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</si>
  <si>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</si>
  <si>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</si>
  <si>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</si>
  <si>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</si>
  <si>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</si>
  <si>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</si>
  <si>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</si>
  <si>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</si>
  <si>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</si>
  <si>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</si>
  <si>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</si>
  <si>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</si>
  <si>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</si>
  <si>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</si>
  <si>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</si>
  <si>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</si>
  <si>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</si>
  <si>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</si>
  <si>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</si>
  <si>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</si>
  <si>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</si>
  <si>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</si>
  <si>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</si>
  <si>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</si>
  <si>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</si>
  <si>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</si>
  <si>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</si>
  <si>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</si>
  <si>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</si>
  <si>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</si>
  <si>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</si>
  <si>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</si>
  <si>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</si>
  <si>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</si>
  <si>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</si>
  <si>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</si>
  <si>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</si>
  <si>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</si>
  <si>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</si>
  <si>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</si>
  <si>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</si>
  <si>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</si>
  <si>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</si>
  <si>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</si>
  <si>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</si>
  <si>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</si>
  <si>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</si>
  <si>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</si>
  <si>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</si>
  <si>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</si>
  <si>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</si>
  <si>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</si>
  <si>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</si>
  <si>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</si>
  <si>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</si>
  <si>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</si>
  <si>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</si>
  <si>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</si>
  <si>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</si>
  <si>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</si>
  <si>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</si>
  <si>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</si>
  <si>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</si>
  <si>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</si>
  <si>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</si>
  <si>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</si>
  <si>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</si>
  <si>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</si>
  <si>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</si>
  <si>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</si>
  <si>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</si>
  <si>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</si>
  <si>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</si>
  <si>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</si>
  <si>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</si>
  <si>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</si>
  <si>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</si>
  <si>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</si>
  <si>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</si>
  <si>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</si>
  <si>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</si>
  <si>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</si>
  <si>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</si>
  <si>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</si>
  <si>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</si>
  <si>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</si>
  <si>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</si>
  <si>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</si>
  <si>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</si>
  <si>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</si>
  <si>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</si>
  <si>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</si>
  <si>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</si>
  <si>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</si>
  <si>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</si>
  <si>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</si>
  <si>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</si>
  <si>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</si>
  <si>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</si>
  <si>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</si>
  <si>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</si>
  <si>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</si>
  <si>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</si>
  <si>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</si>
  <si>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</si>
  <si>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</si>
  <si>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</si>
  <si>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</si>
  <si>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</si>
  <si>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</si>
  <si>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</si>
  <si>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</si>
  <si>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</si>
  <si>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</si>
  <si>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</si>
  <si>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</si>
  <si>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</si>
  <si>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</si>
  <si>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</si>
  <si>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</si>
  <si>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</si>
  <si>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</si>
  <si>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</si>
  <si>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</si>
  <si>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</si>
  <si>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</si>
  <si>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</si>
  <si>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</si>
  <si>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</si>
  <si>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</si>
  <si>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</si>
  <si>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</si>
  <si>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</si>
  <si>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</si>
  <si>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</si>
  <si>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</si>
  <si>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</si>
  <si>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</si>
  <si>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</si>
  <si>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</si>
  <si>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</si>
  <si>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</si>
  <si>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</si>
  <si>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</si>
  <si>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</si>
  <si>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</si>
  <si>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</si>
  <si>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</si>
  <si>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</si>
  <si>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</si>
  <si>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</si>
  <si>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</si>
  <si>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</si>
  <si>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</si>
  <si>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</si>
  <si>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</si>
  <si>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</si>
  <si>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</si>
  <si>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</si>
  <si>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</si>
  <si>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</si>
  <si>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</si>
  <si>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</si>
  <si>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</si>
  <si>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</si>
  <si>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</si>
  <si>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</si>
  <si>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</si>
  <si>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</si>
  <si>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</si>
  <si>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</si>
  <si>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</si>
  <si>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</si>
  <si>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</si>
  <si>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</si>
  <si>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</si>
  <si>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</si>
  <si>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</si>
  <si>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</si>
  <si>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</si>
  <si>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</si>
  <si>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</si>
  <si>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</si>
  <si>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</si>
  <si>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</si>
  <si>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</si>
  <si>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</si>
  <si>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</si>
  <si>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</si>
  <si>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</si>
  <si>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</si>
  <si>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</si>
  <si>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</si>
  <si>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</si>
  <si>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</si>
  <si>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</si>
  <si>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</si>
  <si>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</si>
  <si>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</si>
  <si>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</si>
  <si>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</si>
  <si>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</si>
  <si>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</si>
  <si>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</si>
  <si>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</si>
  <si>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</si>
  <si>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</si>
  <si>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</si>
  <si>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</si>
  <si>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</si>
  <si>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</si>
  <si>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</si>
  <si>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</si>
  <si>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</si>
  <si>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</si>
  <si>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</si>
  <si>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</si>
  <si>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</si>
  <si>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</si>
  <si>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</si>
  <si>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</si>
  <si>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</si>
  <si>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</si>
  <si>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</si>
  <si>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</si>
  <si>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</si>
  <si>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</si>
  <si>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</si>
  <si>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</si>
  <si>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</si>
  <si>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</si>
  <si>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</si>
  <si>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</si>
  <si>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</si>
  <si>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</si>
  <si>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</si>
  <si>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</si>
  <si>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</si>
  <si>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</si>
  <si>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</si>
  <si>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</si>
  <si>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</si>
  <si>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</si>
  <si>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</si>
  <si>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</si>
  <si>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</si>
  <si>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</si>
  <si>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</si>
  <si>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</si>
  <si>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</si>
  <si>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</si>
  <si>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</si>
  <si>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</si>
  <si>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</si>
  <si>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</si>
  <si>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</si>
  <si>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</si>
  <si>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</si>
  <si>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</si>
  <si>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</si>
  <si>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</si>
  <si>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</si>
  <si>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</si>
  <si>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</si>
  <si>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</si>
  <si>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</si>
  <si>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</si>
  <si>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</si>
  <si>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</si>
  <si>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</si>
  <si>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</si>
  <si>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</si>
  <si>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</si>
  <si>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</si>
  <si>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</si>
  <si>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</si>
  <si>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</si>
  <si>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</si>
  <si>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</si>
  <si>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</si>
  <si>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</si>
  <si>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</si>
  <si>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</si>
  <si>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</si>
  <si>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</si>
  <si>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</si>
  <si>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</si>
  <si>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</si>
  <si>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</si>
  <si>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</si>
  <si>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</si>
  <si>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</si>
  <si>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</si>
  <si>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</si>
  <si>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</si>
  <si>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</si>
  <si>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</si>
  <si>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</si>
  <si>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</si>
  <si>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</si>
  <si>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</si>
  <si>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</si>
  <si>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</si>
  <si>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</si>
  <si>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</si>
  <si>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</si>
  <si>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</si>
  <si>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</si>
  <si>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</si>
  <si>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</si>
  <si>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</si>
  <si>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</si>
  <si>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</si>
  <si>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</si>
  <si>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</si>
  <si>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</si>
  <si>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</si>
  <si>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</si>
  <si>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</si>
  <si>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</si>
  <si>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</si>
  <si>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</si>
  <si>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</si>
  <si>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</si>
  <si>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</si>
  <si>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</si>
  <si>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</si>
  <si>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</si>
  <si>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</si>
  <si>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</si>
  <si>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</si>
  <si>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</si>
  <si>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</si>
  <si>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</si>
  <si>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</si>
  <si>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</si>
  <si>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</si>
  <si>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</si>
  <si>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</si>
  <si>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</si>
  <si>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</si>
  <si>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</si>
  <si>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</si>
  <si>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</si>
  <si>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</si>
  <si>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</si>
  <si>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</si>
  <si>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</si>
  <si>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</si>
  <si>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</si>
  <si>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</si>
  <si>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</si>
  <si>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</si>
  <si>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</si>
  <si>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</si>
  <si>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</si>
  <si>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</si>
  <si>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</si>
  <si>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</si>
  <si>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</si>
  <si>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</si>
  <si>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</si>
  <si>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</si>
  <si>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</si>
  <si>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</si>
  <si>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</si>
  <si>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</si>
  <si>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</si>
  <si>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</si>
  <si>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</si>
  <si>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</si>
  <si>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</si>
  <si>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</si>
  <si>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</si>
  <si>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</si>
  <si>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</si>
  <si>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</si>
  <si>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</si>
  <si>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</si>
  <si>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</si>
  <si>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</si>
  <si>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</si>
  <si>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</si>
  <si>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</si>
  <si>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</si>
  <si>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</si>
  <si>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</si>
  <si>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</si>
  <si>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</si>
  <si>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</si>
  <si>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</si>
  <si>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</si>
  <si>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</si>
  <si>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</si>
  <si>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</si>
  <si>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</si>
  <si>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</si>
  <si>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</si>
  <si>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</si>
  <si>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</si>
  <si>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</si>
  <si>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</si>
  <si>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</si>
  <si>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</si>
  <si>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</si>
  <si>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</si>
  <si>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</si>
  <si>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</si>
  <si>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</si>
  <si>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</si>
  <si>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</si>
  <si>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</si>
  <si>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</si>
  <si>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</si>
  <si>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</si>
  <si>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</si>
  <si>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</si>
  <si>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</si>
  <si>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</si>
  <si>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</si>
  <si>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</si>
  <si>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</si>
  <si>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</si>
  <si>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</si>
  <si>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</si>
  <si>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</si>
  <si>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</si>
  <si>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</si>
  <si>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</si>
  <si>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</si>
  <si>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</si>
  <si>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</si>
  <si>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</si>
  <si>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</si>
  <si>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</si>
  <si>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</si>
  <si>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</si>
  <si>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</si>
  <si>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</si>
  <si>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</si>
  <si>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</si>
  <si>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</si>
  <si>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</si>
  <si>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</si>
  <si>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</si>
  <si>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</si>
  <si>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</si>
  <si>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</si>
  <si>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</si>
  <si>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</si>
  <si>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</si>
  <si>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</si>
  <si>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</si>
  <si>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</si>
  <si>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</si>
  <si>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</si>
  <si>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</si>
  <si>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</si>
  <si>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</si>
  <si>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</si>
  <si>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</si>
  <si>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</si>
  <si>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</si>
  <si>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</si>
  <si>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</si>
  <si>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</si>
  <si>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</si>
  <si>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</si>
  <si>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</si>
  <si>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</si>
  <si>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</si>
  <si>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</si>
  <si>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</si>
  <si>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</si>
  <si>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</si>
  <si>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</si>
  <si>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</si>
  <si>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</si>
  <si>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</si>
  <si>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</si>
  <si>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</si>
  <si>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</si>
  <si>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</si>
  <si>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</si>
  <si>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</si>
  <si>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</si>
  <si>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</si>
  <si>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</si>
  <si>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</si>
  <si>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</si>
  <si>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</si>
  <si>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</si>
  <si>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</si>
  <si>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</si>
  <si>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</si>
  <si>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</si>
  <si>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</si>
  <si>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</si>
  <si>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</si>
  <si>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</si>
  <si>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</si>
  <si>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</si>
  <si>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</si>
  <si>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</si>
  <si>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</si>
  <si>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</si>
  <si>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</si>
  <si>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</si>
  <si>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</si>
  <si>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</si>
  <si>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</si>
  <si>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</si>
  <si>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</si>
  <si>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</si>
  <si>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</si>
  <si>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</si>
  <si>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</si>
  <si>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</si>
  <si>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</si>
  <si>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</si>
  <si>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</si>
  <si>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</si>
  <si>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</si>
  <si>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</si>
  <si>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</si>
  <si>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</si>
  <si>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</si>
  <si>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</si>
  <si>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</si>
  <si>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</si>
  <si>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</si>
  <si>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</si>
  <si>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</si>
  <si>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</si>
  <si>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</si>
  <si>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</si>
  <si>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</si>
  <si>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</si>
  <si>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</si>
  <si>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</si>
  <si>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</si>
  <si>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</si>
  <si>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</si>
  <si>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</si>
  <si>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</si>
  <si>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</si>
  <si>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</si>
  <si>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</si>
  <si>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</si>
  <si>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</si>
  <si>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</si>
  <si>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</si>
  <si>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</si>
  <si>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</si>
  <si>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</si>
  <si>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</si>
  <si>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</si>
  <si>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</si>
  <si>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</si>
  <si>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</si>
  <si>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</si>
  <si>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</si>
  <si>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</si>
  <si>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</si>
  <si>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</si>
  <si>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</si>
  <si>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</si>
  <si>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</si>
  <si>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</si>
  <si>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</si>
  <si>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</si>
  <si>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</si>
  <si>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</si>
  <si>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</si>
  <si>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</si>
  <si>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</si>
  <si>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</si>
  <si>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</si>
  <si>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</si>
  <si>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</si>
  <si>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</si>
  <si>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</si>
  <si>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</si>
  <si>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</si>
  <si>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</si>
  <si>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</si>
  <si>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</si>
  <si>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</si>
  <si>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</si>
  <si>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</si>
  <si>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</si>
  <si>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</si>
  <si>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</si>
  <si>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</si>
  <si>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</si>
  <si>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</si>
  <si>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</si>
  <si>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</si>
  <si>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</si>
  <si>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</si>
  <si>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</si>
  <si>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</si>
  <si>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</si>
  <si>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</si>
  <si>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</si>
  <si>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</si>
  <si>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</si>
  <si>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</si>
  <si>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</si>
  <si>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</si>
  <si>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</si>
  <si>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</si>
  <si>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</si>
  <si>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</si>
  <si>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</si>
  <si>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</si>
  <si>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</si>
  <si>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</si>
  <si>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</si>
  <si>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</si>
  <si>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</si>
  <si>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</si>
  <si>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</si>
  <si>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</si>
  <si>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</si>
  <si>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</si>
  <si>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</si>
  <si>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</si>
  <si>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</si>
  <si>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</si>
  <si>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</si>
  <si>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</si>
  <si>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</si>
  <si>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</si>
  <si>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</si>
  <si>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</si>
  <si>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</si>
  <si>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</si>
  <si>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</si>
  <si>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</si>
  <si>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</si>
  <si>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</si>
  <si>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</si>
  <si>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</si>
  <si>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</si>
  <si>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</si>
  <si>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</si>
  <si>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</si>
  <si>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</si>
  <si>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</si>
  <si>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</si>
  <si>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</si>
  <si>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</si>
  <si>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</si>
  <si>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</si>
  <si>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</si>
  <si>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</si>
  <si>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</si>
  <si>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</si>
  <si>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</si>
  <si>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</si>
  <si>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</si>
  <si>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</si>
  <si>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</si>
  <si>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</si>
  <si>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</si>
  <si>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</si>
  <si>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</si>
  <si>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</si>
  <si>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</si>
  <si>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</si>
  <si>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</si>
  <si>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</si>
  <si>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</si>
  <si>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</si>
  <si>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</si>
  <si>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</si>
  <si>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</si>
  <si>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</si>
  <si>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</si>
  <si>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</si>
  <si>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</si>
  <si>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</si>
  <si>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</si>
  <si>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</si>
  <si>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</si>
  <si>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</si>
  <si>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</si>
  <si>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</si>
  <si>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</si>
  <si>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</si>
  <si>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</si>
  <si>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</si>
  <si>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</si>
  <si>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</si>
  <si>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</si>
  <si>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</si>
  <si>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</si>
  <si>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</si>
  <si>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</si>
  <si>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</si>
  <si>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</si>
  <si>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</si>
  <si>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</si>
  <si>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</si>
  <si>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</si>
  <si>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</si>
  <si>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</si>
  <si>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</si>
  <si>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</si>
  <si>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</si>
  <si>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</si>
  <si>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</si>
  <si>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</si>
  <si>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</si>
  <si>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</si>
  <si>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</si>
  <si>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</si>
  <si>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</si>
  <si>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</si>
  <si>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</si>
  <si>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</si>
  <si>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</si>
  <si>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</si>
  <si>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</si>
  <si>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</si>
  <si>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</si>
  <si>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</si>
  <si>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</si>
  <si>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</si>
  <si>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</si>
  <si>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</si>
  <si>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</si>
  <si>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</si>
  <si>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</si>
  <si>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</si>
  <si>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</si>
  <si>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</si>
  <si>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</si>
  <si>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</si>
  <si>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</si>
  <si>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</si>
  <si>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</si>
  <si>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</si>
  <si>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</si>
  <si>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</si>
  <si>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</si>
  <si>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</si>
  <si>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</si>
  <si>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</si>
  <si>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</si>
  <si>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</si>
  <si>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</si>
  <si>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</si>
  <si>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</si>
  <si>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</si>
  <si>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</si>
  <si>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</si>
  <si>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</si>
  <si>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</si>
  <si>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</si>
  <si>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</si>
  <si>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</si>
  <si>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</si>
  <si>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</si>
  <si>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</si>
  <si>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</si>
  <si>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</si>
  <si>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</si>
  <si>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</si>
  <si>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</si>
  <si>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</si>
  <si>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</si>
  <si>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</si>
  <si>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</si>
  <si>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</si>
  <si>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</si>
  <si>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</si>
  <si>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</si>
  <si>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</si>
  <si>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</si>
  <si>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</si>
  <si>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</si>
  <si>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</si>
  <si>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</si>
  <si>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</si>
  <si>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</si>
  <si>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</si>
  <si>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</si>
  <si>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</si>
  <si>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</si>
  <si>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</si>
  <si>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</si>
  <si>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</si>
  <si>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</si>
  <si>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</si>
  <si>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</si>
  <si>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</si>
  <si>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</si>
  <si>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</si>
  <si>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</si>
  <si>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</si>
  <si>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</si>
  <si>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</si>
  <si>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</si>
  <si>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</si>
  <si>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</si>
  <si>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</si>
  <si>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</si>
  <si>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</si>
  <si>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</si>
  <si>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</si>
  <si>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</si>
  <si>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</si>
  <si>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</si>
  <si>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</si>
  <si>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</si>
  <si>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</si>
  <si>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</si>
  <si>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</si>
  <si>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</si>
  <si>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</si>
  <si>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</si>
  <si>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</si>
  <si>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</si>
  <si>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</si>
  <si>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</si>
  <si>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</si>
  <si>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</si>
  <si>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</si>
  <si>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</si>
  <si>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</si>
  <si>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</si>
  <si>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</si>
  <si>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</si>
  <si>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</si>
  <si>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</si>
  <si>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</si>
  <si>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</si>
  <si>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</si>
  <si>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</si>
  <si>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</si>
  <si>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</si>
  <si>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</si>
  <si>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</si>
  <si>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</si>
  <si>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</si>
  <si>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</si>
  <si>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</si>
  <si>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</si>
  <si>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</si>
  <si>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</si>
  <si>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</si>
  <si>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</si>
  <si>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</si>
  <si>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</si>
  <si>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</si>
  <si>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</si>
  <si>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</si>
  <si>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</si>
  <si>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</si>
  <si>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</si>
  <si>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</si>
  <si>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</si>
  <si>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</si>
  <si>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</si>
  <si>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</si>
  <si>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</si>
  <si>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</si>
  <si>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</si>
  <si>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</si>
  <si>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</si>
  <si>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</si>
  <si>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</si>
  <si>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</si>
  <si>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</si>
  <si>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</si>
  <si>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</si>
  <si>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</si>
  <si>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</si>
  <si>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</si>
  <si>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</si>
  <si>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</si>
  <si>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</si>
  <si>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</si>
  <si>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</si>
  <si>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</si>
  <si>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</si>
  <si>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</si>
  <si>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</si>
  <si>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</si>
  <si>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</si>
  <si>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</si>
  <si>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</si>
  <si>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</si>
  <si>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</si>
  <si>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</si>
  <si>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</si>
  <si>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</si>
  <si>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</si>
  <si>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</si>
  <si>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</si>
  <si>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</si>
  <si>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</si>
  <si>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</si>
  <si>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</si>
  <si>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</si>
  <si>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</si>
  <si>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</si>
  <si>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</si>
  <si>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</si>
  <si>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</si>
  <si>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</si>
  <si>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</si>
  <si>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</si>
  <si>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</si>
  <si>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</si>
  <si>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</si>
  <si>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</si>
  <si>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</si>
  <si>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</si>
  <si>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</si>
  <si>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</si>
  <si>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</si>
  <si>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</si>
  <si>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</si>
  <si>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</si>
  <si>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</si>
  <si>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</si>
  <si>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</si>
  <si>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</si>
  <si>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</si>
  <si>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</si>
  <si>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</si>
  <si>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</si>
  <si>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</si>
  <si>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</si>
  <si>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</si>
  <si>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</si>
  <si>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</si>
  <si>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</si>
  <si>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</si>
  <si>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</si>
  <si>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</si>
  <si>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</si>
  <si>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</si>
  <si>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</si>
  <si>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</si>
  <si>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</si>
  <si>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</si>
  <si>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</si>
  <si>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</si>
  <si>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</si>
  <si>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</si>
  <si>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</si>
  <si>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</si>
  <si>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</si>
  <si>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</si>
  <si>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</si>
  <si>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</si>
  <si>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</si>
  <si>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</si>
  <si>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</si>
  <si>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</si>
  <si>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</si>
  <si>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</si>
  <si>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</si>
  <si>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</si>
  <si>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</si>
  <si>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</si>
  <si>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</si>
  <si>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</si>
  <si>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</si>
  <si>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</si>
  <si>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</si>
  <si>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</si>
  <si>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</si>
  <si>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</si>
  <si>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</si>
  <si>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</si>
  <si>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</si>
  <si>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</si>
  <si>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</si>
  <si>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</si>
  <si>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</si>
  <si>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</si>
  <si>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</si>
  <si>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</si>
  <si>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</si>
  <si>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</si>
  <si>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</si>
  <si>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</si>
  <si>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</si>
  <si>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</si>
  <si>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</si>
  <si>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</si>
  <si>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</si>
  <si>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</si>
  <si>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</si>
  <si>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</si>
  <si>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</si>
  <si>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</si>
  <si>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</si>
  <si>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</si>
  <si>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</si>
  <si>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</si>
  <si>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</si>
  <si>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</si>
  <si>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</si>
  <si>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</si>
  <si>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</si>
  <si>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</si>
  <si>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</si>
  <si>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</si>
  <si>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</si>
  <si>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</si>
  <si>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</si>
  <si>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</si>
  <si>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</si>
  <si>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</si>
  <si>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</si>
  <si>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</si>
  <si>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</si>
  <si>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</si>
  <si>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</si>
  <si>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</si>
  <si>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</si>
  <si>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</si>
  <si>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</si>
  <si>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</si>
  <si>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</si>
  <si>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</si>
  <si>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</si>
  <si>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</si>
  <si>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</si>
  <si>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</si>
  <si>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</si>
  <si>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</si>
  <si>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</si>
  <si>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</si>
  <si>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</si>
  <si>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</si>
  <si>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</si>
  <si>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</si>
  <si>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</si>
  <si>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</si>
  <si>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</si>
  <si>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</si>
  <si>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</si>
  <si>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</si>
  <si>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</si>
  <si>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</si>
  <si>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</si>
  <si>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</si>
  <si>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</si>
  <si>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</si>
  <si>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</si>
  <si>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</si>
  <si>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</si>
  <si>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</si>
  <si>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</si>
  <si>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</si>
  <si>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</si>
  <si>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</si>
  <si>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</si>
  <si>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</si>
  <si>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</si>
  <si>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</si>
  <si>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</si>
  <si>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</si>
  <si>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</si>
  <si>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</si>
  <si>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</si>
  <si>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</si>
  <si>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</si>
  <si>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</si>
  <si>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</si>
  <si>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</si>
  <si>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</si>
  <si>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</si>
  <si>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</si>
  <si>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</si>
  <si>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</si>
  <si>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</si>
  <si>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</si>
  <si>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</si>
  <si>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</si>
  <si>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</si>
  <si>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</si>
  <si>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</si>
  <si>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</si>
  <si>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</si>
  <si>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</si>
  <si>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</si>
  <si>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</si>
  <si>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</si>
  <si>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</si>
  <si>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</si>
  <si>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</si>
  <si>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</si>
  <si>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</si>
  <si>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</si>
  <si>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</si>
  <si>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</si>
  <si>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</si>
  <si>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</si>
  <si>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</si>
  <si>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</si>
  <si>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</si>
  <si>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</si>
  <si>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</si>
  <si>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</si>
  <si>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</si>
  <si>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</si>
  <si>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</si>
  <si>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</si>
  <si>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</si>
  <si>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</si>
  <si>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</si>
  <si>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</si>
  <si>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</si>
  <si>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</si>
  <si>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</si>
  <si>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</si>
  <si>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</si>
  <si>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</si>
  <si>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</si>
  <si>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</si>
  <si>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</si>
  <si>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</si>
  <si>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</si>
  <si>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</si>
  <si>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</si>
  <si>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</si>
  <si>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</si>
  <si>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</si>
  <si>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</si>
  <si>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</si>
  <si>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</si>
  <si>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</si>
  <si>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</si>
  <si>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</si>
  <si>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</si>
  <si>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</si>
  <si>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</si>
  <si>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</si>
  <si>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</si>
  <si>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</si>
  <si>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</si>
  <si>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</si>
  <si>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</si>
  <si>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</si>
  <si>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</si>
  <si>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</si>
  <si>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</si>
  <si>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</si>
  <si>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</si>
  <si>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</si>
  <si>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</si>
  <si>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</si>
  <si>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</si>
  <si>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</si>
  <si>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</si>
  <si>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</si>
  <si>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</si>
  <si>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</si>
  <si>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</si>
  <si>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</si>
  <si>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</si>
  <si>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</si>
  <si>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</si>
  <si>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</si>
  <si>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</si>
  <si>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</si>
  <si>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</si>
  <si>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</si>
  <si>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</si>
  <si>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</si>
  <si>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</si>
  <si>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</si>
  <si>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</si>
  <si>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</si>
  <si>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</si>
  <si>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</si>
  <si>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</si>
  <si>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</si>
  <si>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</si>
  <si>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</si>
  <si>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</si>
  <si>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</si>
  <si>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</si>
  <si>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</si>
  <si>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</si>
  <si>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</si>
  <si>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</si>
  <si>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</si>
  <si>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</si>
  <si>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</si>
  <si>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</si>
  <si>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</si>
  <si>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</si>
  <si>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</si>
  <si>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</si>
  <si>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</si>
  <si>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</si>
  <si>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</si>
  <si>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</si>
  <si>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</si>
  <si>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</si>
  <si>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</si>
  <si>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</si>
  <si>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</si>
  <si>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</si>
  <si>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</si>
  <si>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</si>
  <si>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</si>
  <si>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</si>
  <si>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</si>
  <si>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</si>
  <si>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</si>
  <si>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</si>
  <si>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</si>
  <si>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</si>
  <si>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</si>
  <si>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</si>
  <si>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</si>
  <si>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</si>
  <si>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</si>
  <si>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</si>
  <si>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</si>
  <si>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</si>
  <si>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</si>
  <si>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</si>
  <si>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</si>
  <si>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</si>
  <si>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</si>
  <si>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</si>
  <si>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</si>
  <si>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</si>
  <si>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</si>
  <si>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</si>
  <si>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</si>
  <si>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</si>
  <si>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</si>
  <si>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</si>
  <si>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</si>
  <si>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</si>
  <si>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</si>
  <si>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</si>
  <si>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</si>
  <si>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</si>
  <si>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</si>
  <si>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</si>
  <si>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</si>
  <si>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</si>
  <si>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</si>
  <si>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</si>
  <si>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</si>
  <si>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</si>
  <si>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</si>
  <si>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</si>
  <si>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</si>
  <si>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</si>
  <si>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</si>
  <si>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</si>
  <si>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</si>
  <si>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</si>
  <si>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</si>
  <si>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</si>
  <si>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</si>
  <si>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</si>
  <si>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</si>
  <si>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</si>
  <si>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</si>
  <si>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</si>
  <si>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</si>
  <si>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</si>
  <si>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</si>
  <si>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</si>
  <si>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</si>
  <si>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</si>
  <si>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</si>
  <si>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</si>
  <si>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</si>
  <si>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</si>
  <si>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</si>
  <si>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</si>
  <si>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</si>
  <si>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</si>
  <si>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</si>
  <si>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</si>
  <si>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</si>
  <si>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</si>
  <si>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</si>
  <si>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</si>
  <si>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</si>
  <si>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</si>
  <si>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</si>
  <si>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</si>
  <si>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</si>
  <si>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</si>
  <si>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</si>
  <si>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</si>
  <si>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</si>
  <si>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</si>
  <si>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</si>
  <si>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</si>
  <si>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</si>
  <si>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</si>
  <si>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</si>
  <si>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</si>
  <si>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</si>
  <si>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</si>
  <si>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</si>
  <si>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</si>
  <si>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</si>
  <si>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</si>
  <si>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</si>
  <si>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</si>
  <si>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</si>
  <si>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</si>
  <si>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</si>
  <si>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</si>
  <si>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</si>
  <si>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</si>
  <si>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</si>
  <si>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</si>
  <si>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</si>
  <si>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</si>
  <si>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</si>
  <si>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</si>
  <si>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</si>
  <si>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</si>
  <si>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</si>
  <si>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</si>
  <si>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</si>
  <si>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</si>
  <si>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</si>
  <si>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</si>
  <si>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</si>
  <si>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</si>
  <si>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</si>
  <si>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</si>
  <si>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</si>
  <si>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</si>
  <si>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</si>
  <si>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</si>
  <si>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</si>
  <si>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</si>
  <si>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</si>
  <si>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</si>
  <si>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</si>
  <si>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</si>
  <si>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</si>
  <si>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</si>
  <si>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</si>
  <si>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</si>
  <si>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</si>
  <si>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</si>
  <si>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</si>
  <si>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</si>
  <si>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</si>
  <si>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</si>
  <si>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</si>
  <si>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</si>
  <si>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</si>
  <si>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</si>
  <si>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</si>
  <si>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</si>
  <si>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</si>
  <si>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</si>
  <si>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</si>
  <si>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</si>
  <si>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</si>
  <si>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</si>
  <si>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</si>
  <si>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</si>
  <si>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</si>
  <si>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</si>
  <si>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</si>
  <si>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</si>
  <si>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</si>
  <si>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</si>
  <si>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</si>
  <si>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</si>
  <si>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</si>
  <si>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</si>
  <si>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</si>
  <si>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</si>
  <si>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</si>
  <si>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</si>
  <si>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</si>
  <si>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</si>
  <si>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</si>
  <si>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</si>
  <si>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</si>
  <si>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</si>
  <si>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</si>
  <si>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</si>
  <si>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</si>
  <si>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</si>
  <si>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</si>
  <si>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</si>
  <si>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</si>
  <si>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</si>
  <si>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</si>
  <si>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</si>
  <si>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</si>
  <si>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</si>
  <si>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</si>
  <si>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</si>
  <si>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</si>
  <si>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</si>
  <si>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</si>
  <si>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</si>
  <si>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</si>
  <si>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</si>
  <si>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</si>
  <si>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</si>
  <si>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</si>
  <si>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</si>
  <si>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</si>
  <si>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</si>
  <si>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</si>
  <si>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</si>
  <si>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</si>
  <si>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</si>
  <si>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</si>
  <si>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</si>
  <si>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</si>
  <si>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</si>
  <si>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</si>
  <si>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</si>
  <si>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</si>
  <si>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</si>
  <si>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</si>
  <si>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</si>
  <si>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</si>
  <si>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</si>
  <si>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</si>
  <si>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</si>
  <si>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</si>
  <si>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</si>
  <si>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</si>
  <si>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</si>
  <si>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</si>
  <si>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</si>
  <si>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</si>
  <si>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</si>
  <si>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</si>
  <si>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</si>
  <si>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</si>
  <si>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</si>
  <si>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</si>
  <si>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</si>
  <si>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</si>
  <si>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</si>
  <si>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</si>
  <si>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</si>
  <si>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</si>
  <si>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</si>
  <si>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</si>
  <si>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</si>
  <si>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</si>
  <si>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</si>
  <si>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</si>
  <si>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</si>
  <si>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</si>
  <si>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</si>
  <si>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</si>
  <si>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</si>
  <si>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</si>
  <si>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</si>
  <si>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</si>
  <si>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</si>
  <si>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</si>
  <si>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</si>
  <si>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</si>
  <si>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</si>
  <si>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</si>
  <si>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</si>
  <si>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</si>
  <si>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</si>
  <si>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</si>
  <si>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</si>
  <si>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</si>
  <si>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</si>
  <si>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</si>
  <si>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</si>
  <si>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</si>
  <si>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</si>
  <si>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</si>
  <si>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</si>
  <si>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</si>
  <si>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</si>
  <si>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</si>
  <si>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</si>
  <si>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</si>
  <si>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</si>
  <si>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</si>
  <si>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</si>
  <si>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</si>
  <si>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</si>
  <si>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</si>
  <si>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</si>
  <si>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</si>
  <si>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</si>
  <si>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</si>
  <si>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</si>
  <si>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</si>
  <si>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</si>
  <si>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</si>
  <si>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</si>
  <si>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</si>
  <si>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</si>
  <si>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</si>
  <si>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</si>
  <si>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</si>
  <si>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</si>
  <si>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</si>
  <si>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</si>
  <si>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</si>
  <si>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</si>
  <si>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</si>
  <si>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</si>
  <si>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</si>
  <si>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</si>
  <si>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</si>
  <si>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</si>
  <si>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</si>
  <si>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</si>
  <si>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</si>
  <si>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</si>
  <si>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</si>
  <si>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</si>
  <si>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</si>
  <si>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</si>
  <si>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</si>
  <si>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</si>
  <si>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</si>
  <si>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</si>
  <si>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</si>
  <si>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</si>
  <si>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</si>
  <si>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</si>
  <si>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</si>
  <si>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</si>
  <si>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</si>
  <si>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</si>
  <si>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</si>
  <si>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</si>
  <si>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</si>
  <si>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</si>
  <si>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</si>
  <si>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</si>
  <si>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</si>
  <si>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</si>
  <si>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</si>
  <si>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</si>
  <si>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</si>
  <si>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</si>
  <si>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</si>
  <si>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</si>
  <si>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</si>
  <si>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</si>
  <si>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</si>
  <si>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</si>
  <si>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</si>
  <si>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</si>
  <si>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</si>
  <si>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</si>
  <si>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</si>
  <si>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</si>
  <si>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</si>
  <si>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</si>
  <si>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</si>
  <si>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</si>
  <si>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</si>
  <si>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</si>
  <si>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</si>
  <si>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</si>
  <si>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</si>
  <si>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</si>
  <si>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</si>
  <si>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</si>
  <si>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</si>
  <si>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</si>
  <si>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</si>
  <si>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</si>
  <si>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</si>
  <si>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</si>
  <si>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</si>
  <si>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</si>
  <si>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</si>
  <si>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</si>
  <si>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</si>
  <si>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</si>
  <si>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</si>
  <si>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</si>
  <si>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</si>
  <si>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</si>
  <si>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</si>
  <si>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</si>
  <si>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</si>
  <si>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</si>
  <si>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</si>
  <si>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</si>
  <si>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</si>
  <si>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</si>
  <si>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</si>
  <si>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</si>
  <si>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</si>
  <si>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</si>
  <si>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</si>
  <si>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</si>
  <si>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</si>
  <si>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</si>
  <si>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</si>
  <si>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</si>
  <si>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</si>
  <si>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</si>
  <si>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</si>
  <si>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</si>
  <si>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</si>
  <si>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</si>
  <si>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</si>
  <si>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</si>
  <si>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</si>
  <si>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</si>
  <si>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</si>
  <si>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</si>
  <si>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</si>
  <si>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</si>
  <si>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</si>
  <si>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</si>
  <si>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</si>
  <si>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</si>
  <si>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</si>
  <si>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</si>
  <si>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</si>
  <si>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</si>
  <si>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</si>
  <si>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</si>
  <si>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</si>
  <si>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</si>
  <si>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</si>
  <si>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</si>
  <si>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</si>
  <si>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</si>
  <si>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</si>
  <si>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</si>
  <si>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</si>
  <si>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</si>
  <si>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</si>
  <si>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</si>
  <si>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</si>
  <si>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</si>
  <si>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</si>
  <si>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</si>
  <si>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</si>
  <si>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</si>
  <si>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</si>
  <si>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</si>
  <si>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</si>
  <si>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</si>
  <si>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</si>
  <si>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</si>
  <si>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</si>
  <si>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</si>
  <si>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</si>
  <si>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</si>
  <si>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</si>
  <si>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</si>
  <si>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</si>
  <si>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</si>
  <si>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</si>
  <si>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</si>
  <si>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</si>
  <si>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</si>
  <si>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</si>
  <si>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</si>
  <si>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</si>
  <si>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</si>
  <si>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</si>
  <si>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</si>
  <si>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</si>
  <si>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</si>
  <si>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</si>
  <si>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</si>
  <si>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</si>
  <si>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</si>
  <si>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</si>
  <si>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</si>
  <si>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</si>
  <si>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</si>
  <si>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</si>
  <si>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</si>
  <si>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</si>
  <si>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</si>
  <si>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</si>
  <si>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</si>
  <si>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</si>
  <si>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</si>
  <si>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</si>
  <si>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</si>
  <si>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</si>
  <si>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</si>
  <si>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</si>
  <si>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</si>
  <si>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</si>
  <si>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</si>
  <si>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</si>
  <si>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</si>
  <si>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</si>
  <si>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</si>
  <si>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</si>
  <si>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</si>
  <si>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</si>
  <si>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</si>
  <si>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</si>
  <si>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</si>
  <si>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</si>
  <si>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</si>
  <si>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</si>
  <si>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</si>
  <si>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</si>
  <si>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</si>
  <si>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</si>
  <si>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</si>
  <si>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</si>
  <si>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</si>
  <si>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</si>
  <si>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</si>
  <si>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</si>
  <si>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</si>
  <si>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</si>
  <si>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</si>
  <si>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</si>
  <si>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</si>
  <si>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</si>
  <si>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</si>
  <si>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</si>
  <si>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</si>
  <si>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</si>
  <si>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</si>
  <si>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</si>
  <si>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</si>
  <si>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</si>
  <si>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</si>
  <si>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</si>
  <si>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</si>
  <si>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</si>
  <si>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</si>
  <si>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</si>
  <si>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</si>
  <si>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</si>
  <si>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</si>
  <si>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</si>
  <si>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</si>
  <si>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</si>
  <si>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</si>
  <si>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</si>
  <si>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</si>
  <si>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</si>
  <si>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</si>
  <si>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</si>
  <si>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</si>
  <si>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</si>
  <si>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</si>
  <si>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</si>
  <si>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</si>
  <si>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</si>
  <si>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</si>
  <si>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</si>
  <si>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</si>
  <si>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</si>
  <si>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</si>
  <si>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</si>
  <si>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</si>
  <si>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</si>
  <si>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</si>
  <si>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</si>
  <si>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</si>
  <si>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</si>
  <si>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</si>
  <si>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</si>
  <si>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</si>
  <si>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</si>
  <si>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</si>
  <si>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</si>
  <si>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</si>
  <si>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</si>
  <si>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</si>
  <si>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</si>
  <si>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</si>
  <si>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</si>
  <si>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</si>
  <si>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</si>
  <si>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</si>
  <si>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</si>
  <si>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</si>
  <si>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</si>
  <si>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</si>
  <si>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</si>
  <si>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</si>
  <si>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</si>
  <si>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</si>
  <si>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</si>
  <si>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</si>
  <si>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</si>
  <si>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</si>
  <si>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</si>
  <si>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</si>
  <si>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</si>
  <si>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</si>
  <si>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</si>
  <si>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</si>
  <si>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</si>
  <si>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</si>
  <si>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</si>
  <si>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</si>
  <si>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</si>
  <si>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</si>
  <si>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</si>
  <si>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</si>
  <si>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</si>
  <si>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</si>
  <si>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</si>
  <si>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</si>
  <si>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</si>
  <si>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</si>
  <si>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</si>
  <si>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</si>
  <si>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</si>
  <si>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</si>
  <si>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</si>
  <si>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</si>
  <si>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</si>
  <si>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</si>
  <si>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</si>
  <si>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</si>
  <si>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</si>
  <si>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</si>
  <si>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</si>
  <si>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</si>
  <si>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</si>
  <si>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</si>
  <si>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</si>
  <si>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</si>
  <si>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</si>
  <si>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</si>
  <si>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</si>
  <si>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</si>
  <si>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</si>
  <si>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</si>
  <si>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</si>
  <si>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</si>
  <si>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</si>
  <si>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</si>
  <si>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</si>
  <si>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</si>
  <si>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</si>
  <si>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</si>
  <si>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</si>
  <si>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</si>
  <si>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</si>
  <si>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</si>
  <si>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</si>
  <si>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</si>
  <si>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</si>
  <si>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</si>
  <si>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</si>
  <si>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</si>
  <si>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</si>
  <si>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</si>
  <si>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</si>
  <si>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</si>
  <si>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</si>
  <si>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</si>
  <si>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</si>
  <si>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</si>
  <si>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</si>
  <si>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</si>
  <si>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</si>
  <si>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</si>
  <si>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</si>
  <si>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</si>
  <si>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</si>
  <si>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</si>
  <si>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</si>
  <si>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</si>
  <si>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</si>
  <si>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</si>
  <si>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</si>
  <si>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</si>
  <si>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</si>
  <si>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</si>
  <si>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</si>
  <si>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</si>
  <si>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</si>
  <si>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</si>
  <si>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</si>
  <si>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</si>
  <si>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</si>
  <si>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</si>
  <si>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</si>
  <si>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</si>
  <si>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</si>
  <si>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</si>
  <si>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</si>
  <si>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</si>
  <si>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</si>
  <si>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</si>
  <si>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</si>
  <si>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</si>
  <si>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</si>
  <si>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</si>
  <si>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</si>
  <si>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</si>
  <si>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</si>
  <si>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</si>
  <si>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</si>
  <si>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</si>
  <si>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</si>
  <si>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</si>
  <si>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</si>
  <si>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</si>
  <si>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</si>
  <si>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</si>
  <si>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</si>
  <si>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</si>
  <si>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</si>
  <si>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</si>
  <si>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</si>
  <si>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</si>
  <si>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</si>
  <si>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</si>
  <si>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</si>
  <si>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</si>
  <si>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</si>
  <si>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</si>
  <si>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</si>
  <si>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</si>
  <si>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</si>
  <si>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</si>
  <si>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</si>
  <si>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</si>
  <si>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</si>
  <si>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</si>
  <si>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</si>
  <si>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</si>
  <si>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</si>
  <si>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</si>
  <si>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</si>
  <si>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</si>
  <si>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</si>
  <si>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</si>
  <si>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</si>
  <si>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</si>
  <si>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</si>
  <si>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</si>
  <si>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</si>
  <si>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</si>
  <si>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</si>
  <si>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</si>
  <si>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</si>
  <si>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</si>
  <si>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</si>
  <si>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</si>
  <si>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</si>
  <si>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</si>
  <si>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</si>
  <si>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</si>
  <si>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</si>
  <si>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</si>
  <si>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</si>
  <si>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</si>
  <si>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</si>
  <si>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</si>
  <si>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</si>
  <si>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</si>
  <si>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</si>
  <si>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</si>
  <si>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</si>
  <si>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</si>
  <si>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</si>
  <si>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</si>
  <si>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</si>
  <si>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</si>
  <si>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</si>
  <si>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</si>
  <si>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</si>
  <si>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</si>
  <si>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</si>
  <si>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</si>
  <si>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</si>
  <si>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</si>
  <si>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</si>
  <si>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</si>
  <si>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</si>
  <si>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</si>
  <si>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</si>
  <si>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</si>
  <si>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</si>
  <si>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</si>
  <si>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</si>
  <si>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</si>
  <si>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</si>
  <si>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</si>
  <si>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</si>
  <si>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</si>
  <si>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</si>
  <si>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</si>
  <si>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</si>
  <si>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</si>
  <si>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</si>
  <si>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</si>
  <si>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</si>
  <si>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</si>
  <si>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</si>
  <si>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</si>
  <si>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</si>
  <si>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</si>
  <si>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</si>
  <si>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</si>
  <si>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</si>
  <si>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</si>
  <si>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</si>
  <si>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</si>
  <si>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</si>
  <si>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</si>
  <si>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</si>
  <si>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</si>
  <si>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</si>
  <si>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</si>
  <si>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</si>
  <si>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</si>
  <si>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</si>
  <si>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</si>
  <si>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</si>
  <si>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</si>
  <si>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</si>
  <si>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</si>
  <si>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</si>
  <si>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</si>
  <si>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</si>
  <si>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</si>
  <si>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</si>
  <si>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</si>
  <si>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</si>
  <si>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</si>
  <si>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</si>
  <si>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</si>
  <si>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</si>
  <si>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</si>
  <si>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</si>
  <si>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</si>
  <si>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</si>
  <si>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</si>
  <si>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</si>
  <si>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</si>
  <si>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</si>
  <si>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</si>
  <si>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</si>
  <si>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</si>
  <si>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</si>
  <si>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</si>
  <si>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</si>
  <si>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</si>
  <si>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</si>
  <si>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</si>
  <si>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</si>
  <si>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</si>
  <si>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</si>
  <si>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</si>
  <si>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</si>
  <si>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</si>
  <si>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</si>
  <si>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</si>
  <si>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</si>
  <si>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</si>
  <si>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</si>
  <si>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</si>
  <si>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</si>
  <si>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</si>
  <si>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</si>
  <si>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</si>
  <si>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</si>
  <si>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</si>
  <si>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</si>
  <si>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</si>
  <si>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</si>
  <si>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</si>
  <si>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</si>
  <si>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</si>
  <si>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</si>
  <si>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</si>
  <si>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</si>
  <si>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</si>
  <si>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</si>
  <si>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</si>
  <si>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</si>
  <si>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</si>
  <si>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</si>
  <si>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</si>
  <si>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</si>
  <si>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</si>
  <si>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</si>
  <si>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</si>
  <si>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</si>
  <si>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</si>
  <si>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</si>
  <si>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</si>
  <si>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</si>
  <si>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</si>
  <si>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</si>
  <si>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</si>
  <si>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</si>
  <si>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</si>
  <si>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</si>
  <si>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</si>
  <si>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</si>
  <si>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</si>
  <si>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</si>
  <si>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</si>
  <si>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</si>
  <si>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</si>
  <si>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</si>
  <si>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</si>
  <si>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</si>
  <si>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</si>
  <si>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</si>
  <si>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</si>
  <si>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</si>
  <si>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</si>
  <si>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</si>
  <si>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</si>
  <si>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</si>
  <si>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</si>
  <si>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</si>
  <si>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</si>
  <si>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</si>
  <si>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</si>
  <si>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</si>
  <si>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</si>
  <si>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</si>
  <si>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</si>
  <si>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</si>
  <si>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</si>
  <si>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</si>
  <si>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</si>
  <si>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</si>
  <si>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</si>
  <si>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</si>
  <si>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</si>
  <si>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</si>
  <si>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</si>
  <si>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</si>
  <si>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</si>
  <si>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</si>
  <si>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</si>
  <si>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</si>
  <si>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</si>
  <si>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</si>
  <si>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</si>
  <si>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</si>
  <si>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</si>
  <si>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</si>
  <si>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</si>
  <si>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</si>
  <si>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</si>
  <si>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</si>
  <si>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</si>
  <si>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</si>
  <si>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</si>
  <si>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</si>
  <si>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</si>
  <si>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</si>
  <si>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</si>
  <si>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</si>
  <si>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</si>
  <si>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</si>
  <si>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</si>
  <si>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</si>
  <si>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</si>
  <si>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</si>
  <si>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</si>
  <si>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</si>
  <si>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</si>
  <si>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</si>
  <si>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</si>
  <si>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</si>
  <si>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</si>
  <si>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</si>
  <si>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</si>
  <si>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</si>
  <si>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</si>
  <si>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</si>
  <si>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</si>
  <si>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</si>
  <si>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</si>
  <si>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</si>
  <si>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</si>
  <si>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</si>
  <si>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</si>
  <si>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</si>
  <si>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</si>
  <si>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</si>
  <si>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</si>
  <si>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</si>
  <si>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</si>
  <si>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</si>
  <si>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</si>
  <si>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</si>
  <si>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</si>
  <si>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</si>
  <si>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</si>
  <si>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</si>
  <si>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</si>
  <si>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</si>
  <si>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</si>
  <si>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</si>
  <si>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</si>
  <si>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</si>
  <si>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</si>
  <si>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</si>
  <si>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</si>
  <si>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</si>
  <si>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</si>
  <si>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</si>
  <si>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</si>
  <si>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</si>
  <si>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</si>
  <si>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</si>
  <si>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</si>
  <si>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</si>
  <si>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</si>
  <si>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</si>
  <si>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</si>
  <si>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</si>
  <si>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</si>
  <si>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</si>
  <si>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</si>
  <si>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</si>
  <si>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</si>
  <si>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</si>
  <si>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</si>
  <si>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</si>
  <si>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</si>
  <si>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</si>
  <si>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</si>
  <si>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</si>
  <si>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</si>
  <si>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</si>
  <si>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</si>
  <si>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</si>
  <si>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</si>
  <si>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</si>
  <si>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</si>
  <si>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</si>
  <si>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</si>
  <si>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</si>
  <si>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</si>
  <si>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</si>
  <si>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</si>
  <si>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</si>
  <si>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</si>
  <si>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</si>
  <si>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</si>
  <si>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</si>
  <si>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</si>
  <si>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</si>
  <si>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</si>
  <si>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</si>
  <si>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</si>
  <si>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</si>
  <si>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</si>
  <si>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</si>
  <si>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</si>
  <si>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</si>
  <si>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</si>
  <si>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</si>
  <si>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</si>
  <si>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</si>
  <si>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</si>
  <si>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</si>
  <si>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</si>
  <si>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</si>
  <si>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</si>
  <si>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</si>
  <si>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</si>
  <si>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</si>
  <si>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</si>
  <si>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</si>
  <si>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</si>
  <si>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</si>
  <si>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</si>
  <si>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</si>
  <si>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</si>
  <si>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</si>
  <si>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</si>
  <si>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</si>
  <si>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</si>
  <si>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</si>
  <si>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</si>
  <si>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</si>
  <si>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</si>
  <si>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</si>
  <si>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</si>
  <si>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</si>
  <si>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</si>
  <si>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</si>
  <si>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</si>
  <si>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</si>
  <si>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</si>
  <si>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</si>
  <si>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</si>
  <si>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</si>
  <si>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</si>
  <si>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</si>
  <si>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</si>
  <si>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</si>
  <si>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</si>
  <si>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</si>
  <si>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</si>
  <si>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</si>
  <si>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</si>
  <si>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</si>
  <si>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</si>
  <si>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</si>
  <si>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</si>
  <si>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</si>
  <si>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</si>
  <si>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</si>
  <si>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</si>
  <si>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</si>
  <si>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</si>
  <si>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</si>
  <si>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</si>
  <si>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</si>
  <si>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</si>
  <si>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</si>
  <si>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</si>
  <si>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</si>
  <si>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</si>
  <si>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</si>
  <si>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</si>
  <si>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</si>
  <si>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</si>
  <si>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</si>
  <si>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</si>
  <si>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</si>
  <si>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</si>
  <si>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</si>
  <si>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</si>
  <si>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</si>
  <si>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</si>
  <si>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</si>
  <si>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</si>
  <si>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</si>
  <si>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</si>
  <si>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</si>
  <si>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</si>
  <si>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</si>
  <si>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</si>
  <si>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</si>
  <si>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</si>
  <si>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</si>
  <si>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</si>
  <si>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</si>
  <si>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</si>
  <si>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</si>
  <si>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</si>
  <si>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</si>
  <si>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</si>
  <si>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</si>
  <si>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</si>
  <si>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</si>
  <si>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</si>
  <si>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</si>
  <si>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</si>
  <si>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</si>
  <si>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</si>
  <si>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</si>
  <si>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</si>
  <si>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</si>
  <si>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</si>
  <si>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</si>
  <si>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</si>
  <si>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</si>
  <si>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</si>
  <si>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</si>
  <si>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</si>
  <si>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</si>
  <si>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</si>
  <si>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</si>
  <si>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</si>
  <si>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</si>
  <si>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</si>
  <si>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</si>
  <si>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</si>
  <si>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</si>
  <si>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</si>
  <si>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</si>
  <si>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</si>
  <si>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</si>
  <si>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</si>
  <si>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</si>
  <si>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</si>
  <si>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</si>
  <si>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</si>
  <si>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</si>
  <si>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</si>
  <si>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</si>
  <si>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</si>
  <si>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</si>
  <si>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</si>
  <si>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</si>
  <si>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</si>
  <si>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</si>
  <si>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</si>
  <si>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</si>
  <si>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</si>
  <si>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</si>
  <si>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</si>
  <si>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</si>
  <si>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</si>
  <si>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</si>
  <si>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</si>
  <si>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</si>
  <si>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</si>
  <si>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</si>
  <si>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</si>
  <si>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</si>
  <si>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</si>
  <si>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</si>
  <si>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</si>
  <si>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</si>
  <si>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</si>
  <si>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</si>
  <si>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</si>
  <si>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</si>
  <si>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</si>
  <si>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</si>
  <si>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</si>
  <si>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</si>
  <si>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</si>
  <si>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</si>
  <si>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</si>
  <si>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</si>
  <si>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</si>
  <si>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</si>
  <si>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</si>
  <si>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</si>
  <si>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</si>
  <si>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</si>
  <si>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</si>
  <si>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</si>
  <si>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</si>
  <si>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</si>
  <si>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</si>
  <si>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</si>
  <si>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</si>
  <si>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</si>
  <si>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</si>
  <si>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</si>
  <si>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</si>
  <si>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</si>
  <si>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</si>
  <si>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</si>
  <si>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</si>
  <si>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</si>
  <si>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</si>
  <si>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</si>
  <si>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</si>
  <si>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</si>
  <si>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</si>
  <si>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</si>
  <si>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</si>
  <si>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</si>
  <si>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</si>
  <si>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</si>
  <si>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</si>
  <si>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</si>
  <si>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</si>
  <si>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</si>
  <si>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</si>
  <si>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</si>
  <si>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</si>
  <si>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</si>
  <si>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</si>
  <si>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</si>
  <si>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</si>
  <si>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</si>
  <si>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</si>
  <si>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</si>
  <si>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</si>
  <si>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</si>
  <si>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</si>
  <si>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</si>
  <si>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</si>
  <si>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</si>
  <si>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</si>
  <si>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</si>
  <si>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</si>
  <si>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</si>
  <si>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</si>
  <si>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</si>
  <si>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</si>
  <si>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</si>
  <si>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</si>
  <si>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</si>
  <si>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</si>
  <si>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</si>
  <si>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</si>
  <si>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</si>
  <si>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</si>
  <si>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</si>
  <si>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</si>
  <si>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</si>
  <si>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</si>
  <si>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</si>
  <si>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</si>
  <si>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</si>
  <si>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</si>
  <si>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</si>
  <si>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</si>
  <si>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</si>
  <si>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</si>
  <si>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</si>
  <si>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</si>
  <si>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</si>
  <si>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</si>
  <si>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</si>
  <si>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</si>
  <si>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</si>
  <si>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</si>
  <si>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</si>
  <si>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</si>
  <si>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</si>
  <si>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</si>
  <si>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</si>
  <si>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</si>
  <si>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</si>
  <si>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</si>
  <si>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</si>
  <si>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</si>
  <si>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</si>
  <si>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</si>
  <si>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</si>
  <si>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</si>
  <si>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</si>
  <si>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</si>
  <si>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</si>
  <si>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</si>
  <si>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</si>
  <si>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</si>
  <si>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</si>
  <si>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</si>
  <si>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</si>
  <si>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</si>
  <si>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</si>
  <si>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</si>
  <si>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</si>
  <si>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</si>
  <si>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</si>
  <si>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</si>
  <si>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</si>
  <si>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</si>
  <si>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</si>
  <si>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</si>
  <si>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</si>
  <si>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</si>
  <si>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</si>
  <si>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</si>
  <si>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</si>
  <si>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</si>
  <si>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</si>
  <si>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</si>
  <si>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</si>
  <si>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</si>
  <si>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</si>
  <si>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</si>
  <si>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</si>
  <si>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</si>
  <si>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</si>
  <si>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</si>
  <si>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</si>
  <si>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</si>
  <si>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</si>
  <si>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</si>
  <si>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</si>
  <si>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</si>
  <si>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</si>
  <si>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</si>
  <si>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</si>
  <si>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</si>
  <si>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</si>
  <si>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</si>
  <si>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</si>
  <si>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</si>
  <si>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</si>
  <si>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</si>
  <si>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</si>
  <si>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</si>
  <si>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</si>
  <si>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</si>
  <si>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</si>
  <si>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</si>
  <si>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</si>
  <si>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</si>
  <si>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</si>
  <si>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</si>
  <si>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</si>
  <si>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</si>
  <si>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</si>
  <si>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</si>
  <si>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</si>
  <si>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</si>
  <si>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</si>
  <si>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</si>
  <si>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</si>
  <si>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</si>
  <si>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</si>
  <si>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</si>
  <si>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</si>
  <si>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</si>
  <si>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</si>
  <si>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</si>
  <si>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</si>
  <si>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</si>
  <si>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</si>
  <si>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</si>
  <si>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</si>
  <si>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</si>
  <si>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</si>
  <si>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</si>
  <si>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</si>
  <si>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</si>
  <si>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</si>
  <si>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</si>
  <si>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</si>
  <si>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</si>
  <si>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</si>
  <si>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</si>
  <si>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</si>
  <si>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</si>
  <si>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</si>
  <si>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</si>
  <si>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</si>
  <si>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</si>
  <si>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</si>
  <si>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</si>
  <si>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</si>
  <si>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</si>
  <si>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</si>
  <si>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</si>
  <si>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</si>
  <si>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</si>
  <si>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</si>
  <si>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</si>
  <si>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</si>
  <si>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</si>
  <si>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</si>
  <si>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</si>
  <si>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</si>
  <si>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</si>
  <si>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</si>
  <si>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</si>
  <si>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</si>
  <si>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</si>
  <si>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</si>
  <si>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</si>
  <si>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</si>
  <si>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</si>
  <si>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</si>
  <si>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</si>
  <si>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</si>
  <si>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</si>
  <si>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</si>
  <si>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</si>
  <si>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</si>
  <si>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</si>
  <si>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</si>
  <si>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</si>
  <si>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</si>
  <si>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</si>
  <si>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</si>
  <si>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</si>
  <si>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</si>
  <si>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</si>
  <si>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</si>
  <si>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</si>
  <si>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</si>
  <si>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</si>
  <si>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</si>
  <si>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</si>
  <si>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</si>
  <si>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</si>
  <si>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</si>
  <si>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</si>
  <si>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</si>
  <si>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</si>
  <si>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</si>
  <si>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</si>
  <si>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</si>
  <si>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</si>
  <si>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</si>
  <si>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</si>
  <si>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</si>
  <si>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</si>
  <si>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</si>
  <si>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</si>
  <si>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</si>
  <si>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</si>
  <si>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</si>
  <si>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</si>
  <si>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</si>
  <si>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</si>
  <si>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</si>
  <si>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</si>
  <si>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</si>
  <si>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</si>
  <si>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</si>
  <si>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</si>
  <si>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</si>
  <si>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</si>
  <si>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</si>
  <si>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</si>
  <si>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</si>
  <si>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</si>
  <si>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</si>
  <si>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</si>
  <si>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</si>
  <si>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</si>
  <si>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</si>
  <si>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</si>
  <si>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</si>
  <si>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</si>
  <si>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</si>
  <si>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</si>
  <si>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</si>
  <si>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</si>
  <si>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</si>
  <si>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</si>
  <si>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</si>
  <si>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</si>
  <si>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</si>
  <si>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</si>
  <si>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</si>
  <si>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</si>
  <si>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</si>
  <si>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</si>
  <si>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</si>
  <si>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</si>
  <si>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</si>
  <si>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</si>
  <si>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</si>
  <si>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</si>
  <si>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</si>
  <si>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</si>
  <si>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</si>
  <si>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</si>
  <si>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</si>
  <si>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</si>
  <si>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</si>
  <si>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</si>
  <si>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</si>
  <si>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</si>
  <si>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</si>
  <si>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</si>
  <si>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</si>
  <si>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</si>
  <si>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</si>
  <si>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</si>
  <si>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</si>
  <si>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</si>
  <si>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</si>
  <si>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</si>
  <si>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</si>
  <si>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</si>
  <si>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</si>
  <si>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</si>
  <si>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</si>
  <si>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</si>
  <si>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</si>
  <si>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</si>
  <si>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</si>
  <si>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</si>
  <si>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</si>
  <si>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</si>
  <si>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</si>
  <si>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</si>
  <si>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</si>
  <si>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</si>
  <si>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</si>
  <si>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</si>
  <si>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</si>
  <si>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</si>
  <si>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</si>
  <si>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</si>
  <si>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</si>
  <si>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</si>
  <si>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</si>
  <si>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</si>
  <si>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</si>
  <si>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</si>
  <si>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</si>
  <si>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</si>
  <si>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</si>
  <si>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</si>
  <si>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</si>
  <si>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</si>
  <si>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</si>
  <si>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</si>
  <si>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</si>
  <si>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</si>
  <si>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</si>
  <si>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</si>
  <si>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</si>
  <si>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</si>
  <si>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</si>
  <si>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</si>
  <si>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</si>
  <si>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</si>
  <si>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</si>
  <si>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</si>
  <si>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</si>
  <si>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</si>
  <si>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</si>
  <si>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</si>
  <si>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</si>
  <si>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</si>
  <si>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</si>
  <si>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</si>
  <si>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</si>
  <si>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</si>
  <si>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</si>
  <si>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</si>
  <si>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</si>
  <si>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</si>
  <si>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</si>
  <si>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</si>
  <si>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</si>
  <si>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</si>
  <si>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</si>
  <si>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</si>
  <si>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</si>
  <si>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</si>
  <si>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</si>
  <si>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</si>
  <si>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</si>
  <si>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</si>
  <si>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</si>
  <si>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</si>
  <si>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</si>
  <si>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</si>
  <si>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</si>
  <si>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</si>
  <si>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</si>
  <si>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</si>
  <si>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</si>
  <si>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</si>
  <si>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</si>
  <si>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</si>
  <si>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</si>
  <si>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</si>
  <si>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</si>
  <si>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</si>
  <si>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</si>
  <si>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</si>
  <si>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</si>
  <si>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</si>
  <si>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</si>
  <si>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</si>
  <si>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</si>
  <si>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</si>
  <si>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</si>
  <si>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</si>
  <si>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</si>
  <si>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</si>
  <si>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</si>
  <si>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</si>
  <si>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</si>
  <si>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</si>
  <si>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</si>
  <si>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</si>
  <si>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</si>
  <si>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</si>
  <si>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</si>
  <si>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</si>
  <si>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</si>
  <si>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</si>
  <si>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</si>
  <si>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</si>
  <si>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</si>
  <si>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</si>
  <si>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</si>
  <si>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</si>
  <si>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</si>
  <si>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</si>
  <si>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</si>
  <si>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</si>
  <si>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</si>
  <si>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</si>
  <si>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</si>
  <si>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</si>
  <si>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</si>
  <si>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</si>
  <si>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</si>
  <si>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</si>
  <si>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</si>
  <si>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</si>
  <si>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</si>
  <si>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</si>
  <si>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</si>
  <si>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</si>
  <si>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</si>
  <si>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</si>
  <si>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</si>
  <si>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</si>
  <si>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</si>
  <si>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</si>
  <si>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</si>
  <si>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</si>
  <si>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</si>
  <si>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</si>
  <si>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</si>
  <si>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</si>
  <si>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</si>
  <si>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</si>
  <si>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</si>
  <si>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</si>
  <si>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</si>
  <si>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</si>
  <si>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</si>
  <si>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</si>
  <si>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</si>
  <si>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</si>
  <si>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</si>
  <si>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</si>
  <si>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</si>
  <si>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</si>
  <si>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</si>
  <si>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</si>
  <si>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</si>
  <si>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</si>
  <si>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</si>
  <si>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</si>
  <si>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</si>
  <si>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</si>
  <si>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</si>
  <si>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</si>
  <si>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</si>
  <si>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</si>
  <si>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</si>
  <si>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</si>
  <si>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</si>
  <si>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</si>
  <si>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</si>
  <si>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</si>
  <si>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</si>
  <si>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</si>
  <si>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</si>
  <si>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</si>
  <si>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</si>
  <si>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</si>
  <si>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</si>
  <si>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</si>
  <si>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</si>
  <si>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</si>
  <si>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</si>
  <si>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</si>
  <si>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</si>
  <si>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</si>
  <si>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</si>
  <si>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</si>
  <si>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</si>
  <si>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</si>
  <si>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</si>
  <si>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</si>
  <si>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</si>
  <si>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</si>
  <si>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</si>
  <si>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</si>
  <si>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</si>
  <si>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</si>
  <si>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</si>
  <si>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</si>
  <si>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</si>
  <si>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</si>
  <si>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</si>
  <si>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</si>
  <si>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</si>
  <si>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</si>
  <si>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</si>
  <si>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</si>
  <si>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</si>
  <si>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</si>
  <si>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</si>
  <si>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</si>
  <si>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</si>
  <si>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</si>
  <si>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</si>
  <si>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</si>
  <si>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</si>
  <si>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</si>
  <si>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</si>
  <si>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</si>
  <si>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</si>
  <si>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</si>
  <si>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</si>
  <si>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</si>
  <si>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</si>
  <si>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</si>
  <si>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</si>
  <si>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</si>
  <si>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</si>
  <si>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</si>
  <si>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</si>
  <si>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</si>
  <si>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</si>
  <si>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</si>
  <si>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</si>
  <si>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</si>
  <si>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</si>
  <si>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</si>
  <si>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</si>
  <si>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</si>
  <si>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</si>
  <si>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</si>
  <si>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</si>
  <si>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</si>
  <si>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</si>
  <si>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</si>
  <si>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</si>
  <si>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</si>
  <si>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</si>
  <si>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</si>
  <si>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</si>
  <si>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</si>
  <si>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</si>
  <si>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</si>
  <si>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</si>
  <si>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</si>
  <si>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</si>
  <si>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</si>
  <si>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</si>
  <si>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</si>
  <si>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</si>
  <si>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</si>
  <si>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</si>
  <si>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</si>
  <si>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</si>
  <si>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</si>
  <si>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</si>
  <si>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</si>
  <si>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</si>
  <si>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</si>
  <si>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</si>
  <si>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</si>
  <si>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</si>
  <si>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</si>
  <si>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</si>
  <si>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</si>
  <si>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</si>
  <si>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</si>
  <si>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</si>
  <si>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</si>
  <si>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</si>
  <si>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</si>
  <si>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</si>
  <si>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</si>
  <si>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</si>
  <si>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</si>
  <si>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</si>
  <si>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</si>
  <si>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</si>
  <si>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</si>
  <si>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</si>
  <si>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</si>
  <si>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</si>
  <si>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</si>
  <si>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</si>
  <si>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</si>
  <si>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</si>
  <si>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</si>
  <si>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</si>
  <si>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</si>
  <si>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</si>
  <si>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</si>
  <si>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</si>
  <si>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</si>
  <si>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</si>
  <si>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</si>
  <si>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</si>
  <si>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</si>
  <si>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</si>
  <si>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</si>
  <si>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</si>
  <si>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</si>
  <si>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</si>
  <si>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</si>
  <si>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</si>
  <si>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</si>
  <si>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</si>
  <si>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</si>
  <si>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</si>
  <si>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</si>
  <si>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</si>
  <si>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</si>
  <si>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</si>
  <si>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</si>
  <si>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</si>
  <si>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</si>
  <si>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</si>
  <si>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</si>
  <si>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</si>
  <si>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</si>
  <si>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</si>
  <si>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</si>
  <si>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</si>
  <si>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</si>
  <si>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</si>
  <si>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</si>
  <si>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</si>
  <si>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</si>
  <si>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</si>
  <si>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</si>
  <si>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</si>
  <si>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</si>
  <si>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</si>
  <si>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</si>
  <si>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</si>
  <si>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</si>
  <si>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</si>
  <si>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</si>
  <si>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</si>
  <si>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</si>
  <si>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</si>
  <si>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</si>
  <si>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</si>
  <si>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</si>
  <si>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</si>
  <si>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</si>
  <si>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</si>
  <si>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</si>
  <si>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</si>
  <si>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</si>
  <si>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</si>
  <si>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</si>
  <si>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</si>
  <si>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</si>
  <si>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</si>
  <si>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</si>
  <si>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</si>
  <si>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</si>
  <si>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</si>
  <si>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</si>
  <si>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</si>
  <si>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</si>
  <si>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</si>
  <si>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</si>
  <si>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</si>
  <si>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</si>
  <si>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</si>
  <si>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</si>
  <si>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</si>
  <si>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</si>
  <si>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</si>
  <si>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</si>
  <si>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</si>
  <si>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</si>
  <si>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</si>
  <si>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</si>
  <si>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</si>
  <si>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</si>
  <si>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</si>
  <si>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</si>
  <si>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</si>
  <si>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</si>
  <si>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</si>
  <si>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</si>
  <si>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</si>
  <si>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</si>
  <si>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</si>
  <si>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</si>
  <si>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</si>
  <si>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</si>
  <si>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</si>
  <si>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</si>
  <si>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</si>
  <si>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</si>
  <si>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</si>
  <si>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</si>
  <si>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</si>
  <si>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</si>
  <si>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</si>
  <si>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</si>
  <si>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</si>
  <si>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</si>
  <si>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</si>
  <si>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</si>
  <si>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</si>
  <si>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</si>
  <si>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</si>
  <si>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</si>
  <si>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</si>
  <si>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</si>
  <si>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</si>
  <si>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</si>
  <si>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</si>
  <si>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</si>
  <si>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</si>
  <si>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</si>
  <si>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</si>
  <si>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</si>
  <si>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</si>
  <si>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</si>
  <si>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</si>
  <si>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</si>
  <si>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</si>
  <si>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</si>
  <si>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</si>
  <si>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</si>
  <si>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</si>
  <si>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</si>
  <si>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</si>
  <si>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</si>
  <si>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</si>
  <si>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</si>
  <si>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</si>
  <si>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</si>
  <si>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</si>
  <si>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</si>
  <si>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</si>
  <si>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</si>
  <si>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</si>
  <si>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</si>
  <si>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</si>
  <si>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</si>
  <si>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</si>
  <si>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</si>
  <si>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</si>
  <si>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</si>
  <si>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</si>
  <si>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</si>
  <si>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</si>
  <si>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</si>
  <si>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</si>
  <si>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</si>
  <si>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</si>
  <si>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</si>
  <si>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</si>
  <si>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</si>
  <si>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</si>
  <si>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</si>
  <si>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</si>
  <si>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</si>
  <si>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</si>
  <si>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</si>
  <si>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</si>
  <si>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</si>
  <si>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</si>
  <si>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</si>
  <si>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</si>
  <si>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</si>
  <si>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</si>
  <si>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</si>
  <si>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</si>
  <si>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</si>
  <si>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</si>
  <si>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</si>
  <si>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</si>
  <si>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</si>
  <si>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</si>
  <si>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</si>
  <si>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</si>
  <si>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</si>
  <si>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</si>
  <si>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</si>
  <si>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</si>
  <si>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</si>
  <si>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</si>
  <si>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</si>
  <si>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</si>
  <si>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</si>
  <si>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</si>
  <si>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</si>
  <si>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</si>
  <si>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</si>
  <si>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</si>
  <si>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</si>
  <si>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</si>
  <si>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</si>
  <si>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</si>
  <si>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</si>
  <si>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</si>
  <si>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</si>
  <si>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</si>
  <si>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</si>
  <si>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</si>
  <si>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</si>
  <si>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</si>
  <si>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</si>
  <si>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</si>
  <si>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</si>
  <si>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</si>
  <si>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</si>
  <si>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</si>
  <si>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</si>
  <si>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</si>
  <si>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</si>
  <si>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</si>
  <si>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</si>
  <si>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</si>
  <si>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</si>
  <si>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</si>
  <si>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</si>
  <si>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</si>
  <si>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</si>
  <si>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</si>
  <si>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</si>
  <si>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</si>
  <si>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</si>
  <si>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</si>
  <si>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</si>
  <si>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</si>
  <si>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</si>
  <si>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</si>
  <si>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</si>
  <si>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</si>
  <si>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</si>
  <si>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</si>
  <si>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</si>
  <si>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</si>
  <si>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</si>
  <si>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</si>
  <si>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</si>
  <si>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</si>
  <si>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</si>
  <si>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</si>
  <si>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</si>
  <si>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</si>
  <si>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</si>
  <si>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</si>
  <si>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</si>
  <si>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</si>
  <si>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</si>
  <si>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</si>
  <si>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</si>
  <si>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</si>
  <si>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</si>
  <si>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</si>
  <si>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</si>
  <si>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</si>
  <si>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</si>
  <si>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</si>
  <si>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</si>
  <si>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</si>
  <si>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</si>
  <si>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</si>
  <si>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</si>
  <si>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</si>
  <si>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</si>
  <si>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</si>
  <si>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</si>
  <si>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</si>
  <si>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</si>
  <si>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</si>
  <si>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</si>
  <si>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</si>
  <si>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</si>
  <si>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</si>
  <si>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</si>
  <si>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</si>
  <si>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</si>
  <si>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</si>
  <si>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</si>
  <si>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</si>
  <si>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</si>
  <si>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</si>
  <si>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</si>
  <si>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</si>
  <si>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</si>
  <si>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</si>
  <si>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</si>
  <si>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</si>
  <si>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</si>
  <si>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</si>
  <si>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</si>
  <si>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</si>
  <si>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</si>
  <si>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</si>
  <si>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</si>
  <si>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</si>
  <si>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</si>
  <si>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</si>
  <si>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</si>
  <si>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</si>
  <si>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</si>
  <si>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</si>
  <si>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</si>
  <si>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</si>
  <si>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</si>
  <si>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</si>
  <si>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</si>
  <si>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</si>
  <si>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</si>
  <si>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</si>
  <si>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</si>
  <si>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</si>
  <si>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</si>
  <si>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</si>
  <si>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</si>
  <si>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</si>
  <si>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</si>
  <si>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</si>
  <si>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</si>
  <si>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</si>
  <si>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</si>
  <si>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</si>
  <si>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</si>
  <si>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</si>
  <si>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</si>
  <si>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</si>
  <si>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</si>
  <si>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</si>
  <si>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</si>
  <si>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</si>
  <si>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</si>
  <si>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</si>
  <si>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</si>
  <si>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</si>
  <si>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</si>
  <si>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</si>
  <si>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</si>
  <si>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</si>
  <si>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</si>
  <si>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</si>
  <si>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</si>
  <si>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</si>
  <si>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</si>
  <si>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</si>
  <si>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</si>
  <si>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</si>
  <si>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</si>
  <si>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</si>
  <si>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</si>
  <si>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</si>
  <si>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</si>
  <si>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</si>
  <si>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</si>
  <si>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</si>
  <si>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</si>
  <si>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</si>
  <si>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</si>
  <si>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</si>
  <si>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</si>
  <si>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</si>
  <si>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</si>
  <si>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</si>
  <si>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</si>
  <si>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</si>
  <si>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</si>
  <si>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</si>
  <si>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</si>
  <si>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</si>
  <si>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</si>
  <si>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</si>
  <si>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</si>
  <si>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</si>
  <si>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</si>
  <si>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</si>
  <si>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</si>
  <si>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</si>
  <si>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</si>
  <si>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</si>
  <si>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</si>
  <si>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</si>
  <si>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</si>
  <si>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</si>
  <si>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</si>
  <si>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</si>
  <si>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</si>
  <si>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</si>
  <si>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</si>
  <si>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</si>
  <si>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</si>
  <si>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</si>
  <si>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</si>
  <si>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</si>
  <si>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</si>
  <si>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</si>
  <si>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</si>
  <si>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</si>
  <si>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</si>
  <si>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</si>
  <si>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</si>
  <si>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</si>
  <si>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</si>
  <si>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</si>
  <si>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</si>
  <si>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</si>
  <si>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</si>
  <si>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</si>
  <si>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</si>
  <si>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</si>
  <si>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</si>
  <si>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</si>
  <si>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</si>
  <si>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</si>
  <si>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</si>
  <si>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</si>
  <si>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</si>
  <si>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</si>
  <si>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</si>
  <si>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</si>
  <si>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</si>
  <si>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</si>
  <si>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</si>
  <si>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</si>
  <si>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</si>
  <si>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</si>
  <si>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</si>
  <si>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</si>
  <si>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</si>
  <si>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</si>
  <si>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</si>
  <si>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</si>
  <si>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</si>
  <si>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</si>
  <si>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</si>
  <si>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</si>
  <si>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</si>
  <si>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</si>
  <si>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</si>
  <si>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</si>
  <si>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</si>
  <si>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</si>
  <si>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</si>
  <si>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</si>
  <si>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</si>
  <si>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</si>
  <si>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</si>
  <si>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</si>
  <si>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</si>
  <si>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</si>
  <si>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</si>
  <si>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</si>
  <si>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</si>
  <si>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</si>
  <si>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</si>
  <si>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</si>
  <si>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</si>
  <si>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</si>
  <si>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</si>
  <si>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</si>
  <si>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</si>
  <si>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</si>
  <si>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</si>
  <si>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</si>
  <si>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</si>
  <si>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</si>
  <si>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</si>
  <si>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</si>
  <si>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</si>
  <si>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</si>
  <si>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</si>
  <si>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</si>
  <si>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</si>
  <si>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</si>
  <si>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</si>
  <si>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</si>
  <si>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</si>
  <si>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</si>
  <si>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</si>
  <si>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</si>
  <si>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</si>
  <si>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</si>
  <si>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</si>
  <si>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</si>
  <si>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</si>
  <si>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</si>
  <si>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</si>
  <si>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</si>
  <si>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</si>
  <si>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</si>
  <si>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</si>
  <si>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</si>
  <si>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</si>
  <si>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</si>
  <si>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</si>
  <si>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</si>
  <si>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</si>
  <si>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</si>
  <si>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</si>
  <si>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</si>
  <si>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</si>
  <si>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</si>
  <si>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</si>
  <si>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</si>
  <si>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</si>
  <si>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</si>
  <si>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</si>
  <si>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</si>
  <si>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</si>
  <si>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</si>
  <si>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</si>
  <si>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</si>
  <si>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</si>
  <si>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</si>
  <si>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</si>
  <si>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</si>
  <si>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</si>
  <si>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</si>
  <si>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</si>
  <si>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</si>
  <si>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</si>
  <si>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</si>
  <si>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</si>
  <si>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</si>
  <si>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</si>
  <si>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</si>
  <si>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</si>
  <si>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</si>
  <si>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</si>
  <si>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</si>
  <si>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</si>
  <si>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</si>
  <si>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</si>
  <si>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</si>
  <si>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</si>
  <si>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</si>
  <si>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</si>
  <si>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</si>
  <si>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</si>
  <si>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</si>
  <si>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</si>
  <si>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</si>
  <si>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</si>
  <si>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</si>
  <si>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</si>
  <si>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</si>
  <si>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</si>
  <si>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</si>
  <si>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</si>
  <si>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</si>
  <si>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</si>
  <si>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</si>
  <si>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</si>
  <si>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</si>
  <si>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</si>
  <si>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</si>
  <si>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</si>
  <si>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</si>
  <si>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</si>
  <si>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</si>
  <si>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</si>
  <si>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</si>
  <si>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</si>
  <si>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</si>
  <si>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</si>
  <si>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</si>
  <si>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</si>
  <si>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</si>
  <si>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</si>
  <si>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</si>
  <si>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</si>
  <si>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</si>
  <si>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</si>
  <si>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</si>
  <si>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</si>
  <si>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</si>
  <si>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</si>
  <si>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</si>
  <si>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</si>
  <si>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</si>
  <si>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</si>
  <si>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</si>
  <si>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</si>
  <si>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</si>
  <si>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</si>
  <si>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</si>
  <si>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</si>
  <si>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</si>
  <si>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</si>
  <si>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</si>
  <si>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</si>
  <si>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</si>
  <si>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</si>
  <si>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</si>
  <si>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</si>
  <si>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</si>
  <si>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</si>
  <si>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</si>
  <si>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</si>
  <si>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</si>
  <si>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</si>
  <si>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</si>
  <si>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</si>
  <si>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</si>
  <si>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</si>
  <si>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</si>
  <si>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</si>
  <si>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</si>
  <si>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</si>
  <si>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</si>
  <si>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</si>
  <si>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</si>
  <si>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</si>
  <si>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</si>
  <si>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</si>
  <si>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</si>
  <si>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</si>
  <si>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</si>
  <si>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</si>
  <si>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</si>
  <si>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</si>
  <si>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</si>
  <si>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</si>
  <si>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</si>
  <si>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</si>
  <si>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</si>
  <si>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</si>
  <si>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</si>
  <si>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</si>
  <si>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</si>
  <si>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</si>
  <si>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</si>
  <si>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</si>
  <si>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</si>
  <si>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</si>
  <si>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</si>
  <si>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</si>
  <si>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</si>
  <si>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</si>
  <si>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</si>
  <si>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</si>
  <si>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</si>
  <si>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</si>
  <si>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</si>
  <si>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</si>
  <si>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</si>
  <si>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</si>
  <si>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</si>
  <si>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</si>
  <si>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</si>
  <si>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</si>
  <si>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</si>
  <si>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</si>
  <si>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</si>
  <si>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</si>
  <si>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</si>
  <si>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</si>
  <si>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</si>
  <si>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</si>
  <si>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</si>
  <si>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</si>
  <si>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</si>
  <si>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</si>
  <si>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</si>
  <si>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</si>
  <si>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</si>
  <si>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</si>
  <si>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</si>
  <si>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</si>
  <si>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</si>
  <si>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</si>
  <si>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</si>
  <si>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</si>
  <si>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</si>
  <si>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</si>
  <si>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</si>
  <si>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</si>
  <si>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</si>
  <si>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</si>
  <si>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</si>
  <si>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</si>
  <si>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</si>
  <si>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</si>
  <si>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</si>
  <si>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</si>
  <si>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</si>
  <si>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</si>
  <si>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</si>
  <si>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</si>
  <si>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</si>
  <si>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</si>
  <si>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</si>
  <si>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</si>
  <si>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</si>
  <si>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</si>
  <si>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</si>
  <si>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</si>
  <si>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</si>
  <si>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</si>
  <si>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</si>
  <si>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</si>
  <si>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</si>
  <si>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</si>
  <si>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</si>
  <si>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</si>
  <si>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</si>
  <si>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</si>
  <si>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</si>
  <si>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</si>
  <si>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</si>
  <si>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</si>
  <si>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</si>
  <si>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</si>
  <si>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</si>
  <si>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</si>
  <si>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</si>
  <si>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</si>
  <si>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</si>
  <si>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</si>
  <si>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</si>
  <si>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</si>
  <si>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</si>
  <si>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</si>
  <si>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</si>
  <si>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</si>
  <si>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</si>
  <si>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</si>
  <si>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</si>
  <si>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</si>
  <si>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</si>
  <si>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</si>
  <si>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</si>
  <si>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</si>
  <si>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</si>
  <si>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</si>
  <si>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</si>
  <si>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</si>
  <si>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</si>
  <si>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</si>
  <si>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</si>
  <si>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</si>
  <si>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</si>
  <si>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</si>
  <si>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</si>
  <si>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</si>
  <si>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</si>
  <si>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</si>
  <si>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</si>
  <si>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</si>
  <si>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</si>
  <si>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</si>
  <si>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</si>
  <si>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</si>
  <si>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</si>
  <si>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</si>
  <si>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</si>
  <si>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</si>
  <si>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</si>
  <si>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</si>
  <si>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</si>
  <si>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</si>
  <si>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</si>
  <si>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</si>
  <si>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</si>
  <si>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</si>
  <si>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</si>
  <si>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</si>
  <si>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</si>
  <si>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</si>
  <si>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</si>
  <si>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</si>
  <si>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</si>
  <si>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</si>
  <si>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</si>
  <si>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</si>
  <si>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</si>
  <si>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</si>
  <si>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</si>
  <si>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</si>
  <si>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</si>
  <si>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</si>
  <si>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</si>
  <si>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</si>
  <si>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</si>
  <si>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</si>
  <si>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</si>
  <si>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</si>
  <si>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</si>
  <si>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</si>
  <si>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</si>
  <si>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</si>
  <si>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</si>
  <si>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</si>
  <si>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</si>
  <si>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</si>
  <si>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</si>
  <si>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</si>
  <si>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</si>
  <si>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</si>
  <si>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</si>
  <si>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</si>
  <si>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</si>
  <si>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</si>
  <si>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</si>
  <si>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</si>
  <si>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</si>
  <si>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</si>
  <si>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</si>
  <si>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</si>
  <si>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</si>
  <si>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</si>
  <si>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</si>
  <si>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</si>
  <si>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</si>
  <si>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</si>
  <si>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</si>
  <si>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</si>
  <si>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</si>
  <si>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</si>
  <si>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</si>
  <si>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</si>
  <si>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</si>
  <si>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</si>
  <si>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</si>
  <si>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</si>
  <si>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</si>
  <si>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</si>
  <si>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</si>
  <si>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</si>
  <si>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</si>
  <si>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</si>
  <si>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</si>
  <si>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</si>
  <si>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</si>
  <si>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</si>
  <si>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</si>
  <si>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</si>
  <si>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</si>
  <si>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</si>
  <si>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</si>
  <si>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</si>
  <si>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</si>
  <si>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</si>
  <si>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</si>
  <si>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</si>
  <si>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</si>
  <si>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</si>
  <si>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</si>
  <si>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</si>
  <si>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</si>
  <si>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</si>
  <si>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</si>
  <si>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</si>
  <si>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</si>
  <si>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</si>
  <si>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</si>
  <si>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</si>
  <si>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</si>
  <si>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</si>
  <si>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</si>
  <si>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</si>
  <si>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</si>
  <si>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</si>
  <si>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</si>
  <si>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</si>
  <si>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</si>
  <si>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</si>
  <si>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</si>
  <si>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</si>
  <si>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</si>
  <si>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</si>
  <si>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</si>
  <si>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</si>
  <si>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</si>
  <si>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</si>
  <si>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</si>
  <si>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</si>
  <si>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</si>
  <si>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</si>
  <si>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</si>
  <si>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</si>
  <si>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</si>
  <si>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</si>
  <si>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</si>
  <si>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</si>
  <si>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</si>
  <si>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</si>
  <si>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</si>
  <si>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</si>
  <si>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</si>
  <si>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</si>
  <si>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</si>
  <si>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</si>
  <si>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</si>
  <si>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</si>
  <si>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</si>
  <si>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</si>
  <si>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</si>
  <si>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</si>
  <si>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</si>
  <si>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</si>
  <si>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</si>
  <si>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</si>
  <si>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</si>
  <si>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</si>
  <si>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</si>
  <si>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</si>
  <si>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</si>
  <si>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</si>
  <si>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</si>
  <si>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</si>
  <si>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</si>
  <si>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</si>
  <si>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</si>
  <si>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</si>
  <si>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</si>
  <si>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</si>
  <si>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</si>
  <si>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</si>
  <si>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</si>
  <si>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</si>
  <si>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</si>
  <si>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</si>
  <si>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</si>
  <si>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</si>
  <si>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</si>
  <si>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</si>
  <si>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</si>
  <si>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</si>
  <si>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</si>
  <si>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</si>
  <si>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</si>
  <si>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</si>
  <si>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</si>
  <si>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</si>
  <si>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</si>
  <si>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</si>
  <si>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</si>
  <si>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</si>
  <si>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</si>
  <si>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</si>
  <si>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</si>
  <si>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</si>
  <si>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</si>
  <si>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</si>
  <si>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</si>
  <si>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</si>
  <si>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</si>
  <si>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</si>
  <si>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</si>
  <si>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</si>
  <si>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</si>
  <si>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</si>
  <si>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</si>
  <si>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</si>
  <si>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</si>
  <si>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</si>
  <si>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</si>
  <si>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</si>
  <si>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</si>
  <si>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</si>
  <si>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</si>
  <si>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</si>
  <si>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</si>
  <si>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</si>
  <si>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</si>
  <si>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</si>
  <si>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</si>
  <si>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</si>
  <si>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</si>
  <si>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</si>
  <si>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</si>
  <si>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</si>
  <si>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</si>
  <si>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</si>
  <si>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</si>
  <si>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</si>
  <si>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</si>
  <si>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</si>
  <si>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</si>
  <si>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</si>
  <si>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</si>
  <si>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</si>
  <si>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</si>
  <si>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</si>
  <si>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</si>
  <si>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</si>
  <si>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</si>
  <si>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</si>
  <si>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</si>
  <si>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</si>
  <si>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</si>
  <si>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</si>
  <si>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</si>
  <si>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</si>
  <si>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</si>
  <si>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</si>
  <si>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</si>
  <si>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</si>
  <si>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</si>
  <si>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</si>
  <si>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</si>
  <si>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</si>
  <si>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</si>
  <si>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</si>
  <si>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</si>
  <si>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</si>
  <si>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</si>
  <si>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</si>
  <si>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</si>
  <si>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</si>
  <si>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</si>
  <si>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</si>
  <si>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</si>
  <si>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</si>
  <si>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</si>
  <si>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</si>
  <si>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</si>
  <si>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</si>
  <si>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</si>
  <si>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</si>
  <si>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</si>
  <si>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</si>
  <si>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</si>
  <si>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</si>
  <si>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</si>
  <si>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</si>
  <si>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</si>
  <si>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</si>
  <si>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</si>
  <si>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</si>
  <si>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</si>
  <si>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</si>
  <si>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</si>
  <si>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</si>
  <si>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</si>
  <si>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</si>
  <si>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</si>
  <si>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</si>
  <si>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</si>
  <si>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</si>
  <si>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</si>
  <si>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</si>
  <si>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</si>
  <si>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</si>
  <si>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</si>
  <si>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</si>
  <si>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</si>
  <si>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</si>
  <si>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</si>
  <si>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</si>
  <si>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</si>
  <si>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</si>
  <si>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</si>
  <si>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</si>
  <si>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</si>
  <si>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</si>
  <si>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</si>
  <si>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</si>
  <si>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</si>
  <si>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</si>
  <si>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</si>
  <si>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</si>
  <si>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</si>
  <si>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</si>
  <si>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</si>
  <si>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</si>
  <si>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</si>
  <si>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</si>
  <si>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</si>
  <si>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</si>
  <si>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</si>
  <si>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</si>
  <si>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</si>
  <si>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</si>
  <si>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</si>
  <si>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</si>
  <si>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</si>
  <si>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</si>
  <si>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</si>
  <si>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</si>
  <si>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</si>
  <si>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</si>
  <si>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</si>
  <si>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</si>
  <si>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</si>
  <si>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</si>
  <si>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</si>
  <si>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</si>
  <si>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</si>
  <si>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</si>
  <si>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</si>
  <si>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</si>
  <si>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</si>
  <si>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</si>
  <si>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</si>
  <si>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</si>
  <si>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</si>
  <si>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</si>
  <si>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</si>
  <si>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</si>
  <si>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</si>
  <si>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</si>
  <si>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</si>
  <si>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</si>
  <si>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</si>
  <si>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</si>
  <si>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</si>
  <si>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</si>
  <si>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</si>
  <si>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</si>
  <si>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</si>
  <si>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</si>
  <si>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</si>
  <si>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</si>
  <si>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</si>
  <si>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</si>
  <si>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</si>
  <si>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</si>
  <si>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</si>
  <si>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</si>
  <si>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</si>
  <si>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</si>
  <si>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</si>
  <si>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</si>
  <si>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</si>
  <si>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</si>
  <si>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</si>
  <si>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</si>
  <si>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</si>
  <si>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</si>
  <si>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</si>
  <si>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</si>
  <si>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</si>
  <si>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</si>
  <si>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</si>
  <si>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</si>
  <si>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</si>
  <si>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</si>
  <si>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</si>
  <si>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</si>
  <si>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</si>
  <si>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</si>
  <si>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</si>
  <si>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</si>
  <si>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</si>
  <si>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</si>
  <si>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</si>
  <si>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</si>
  <si>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</si>
  <si>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</si>
  <si>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</si>
  <si>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</si>
  <si>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</si>
  <si>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</si>
  <si>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</si>
  <si>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</si>
  <si>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</si>
  <si>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</si>
  <si>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</si>
  <si>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</si>
  <si>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</si>
  <si>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</si>
  <si>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</si>
  <si>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</si>
  <si>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</si>
  <si>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</si>
  <si>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</si>
  <si>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</si>
  <si>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</si>
  <si>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</si>
  <si>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</si>
  <si>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</si>
  <si>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</si>
  <si>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</si>
  <si>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</si>
  <si>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</si>
  <si>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</si>
  <si>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</si>
  <si>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</si>
  <si>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</si>
  <si>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</si>
  <si>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</si>
  <si>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</si>
  <si>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</si>
  <si>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</si>
  <si>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</si>
  <si>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</si>
  <si>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</si>
  <si>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</si>
  <si>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</si>
  <si>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</si>
  <si>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</si>
  <si>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</si>
  <si>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</si>
  <si>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</si>
  <si>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</si>
  <si>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</si>
  <si>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</si>
  <si>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</si>
  <si>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</si>
  <si>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</si>
  <si>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</si>
  <si>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</si>
  <si>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</si>
  <si>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</si>
  <si>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</si>
  <si>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</si>
  <si>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</si>
  <si>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</si>
  <si>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</si>
  <si>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</si>
  <si>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</si>
  <si>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</si>
  <si>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</si>
  <si>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</si>
  <si>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</si>
  <si>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</si>
  <si>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</si>
  <si>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</si>
  <si>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</si>
  <si>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</si>
  <si>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</si>
  <si>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</si>
  <si>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</si>
  <si>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</si>
  <si>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</si>
  <si>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</si>
  <si>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</si>
  <si>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</si>
  <si>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</si>
  <si>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</si>
  <si>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</si>
  <si>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</si>
  <si>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</si>
  <si>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</si>
  <si>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</si>
  <si>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</si>
  <si>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</si>
  <si>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</si>
  <si>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</si>
  <si>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</si>
  <si>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</si>
  <si>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</si>
  <si>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</si>
  <si>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</si>
  <si>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</si>
  <si>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</si>
  <si>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</si>
  <si>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</si>
  <si>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</si>
  <si>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</si>
  <si>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</si>
  <si>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</si>
  <si>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</si>
  <si>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</si>
  <si>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</si>
  <si>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</si>
  <si>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</si>
  <si>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</si>
  <si>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</si>
  <si>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</si>
  <si>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</si>
  <si>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</si>
  <si>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</si>
  <si>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</si>
  <si>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</si>
  <si>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</si>
  <si>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</si>
  <si>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</si>
  <si>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</si>
  <si>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</si>
  <si>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</si>
  <si>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</si>
  <si>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</si>
  <si>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</si>
  <si>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</si>
  <si>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</si>
  <si>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</si>
  <si>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</si>
  <si>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</si>
  <si>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</si>
  <si>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</si>
  <si>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</si>
  <si>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</si>
  <si>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</si>
  <si>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</si>
  <si>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</si>
  <si>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</si>
  <si>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</si>
  <si>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</si>
  <si>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</si>
  <si>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</si>
  <si>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</si>
  <si>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</si>
  <si>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</si>
  <si>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</si>
  <si>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</si>
  <si>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</si>
  <si>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</si>
  <si>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</si>
  <si>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</si>
  <si>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</si>
  <si>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</si>
  <si>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</si>
  <si>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</si>
  <si>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</si>
  <si>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</si>
  <si>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</si>
  <si>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</si>
  <si>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</si>
  <si>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</si>
  <si>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</si>
  <si>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</si>
  <si>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</si>
  <si>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</si>
  <si>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</si>
  <si>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</si>
  <si>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</si>
  <si>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</si>
  <si>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</si>
  <si>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</si>
  <si>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</si>
  <si>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</si>
  <si>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</si>
  <si>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</si>
  <si>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</si>
  <si>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</si>
  <si>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</si>
  <si>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</si>
  <si>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</si>
  <si>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</si>
  <si>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</si>
  <si>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</si>
  <si>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</si>
  <si>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</si>
  <si>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</si>
  <si>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</si>
  <si>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</si>
  <si>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</si>
  <si>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</si>
  <si>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</si>
  <si>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</si>
  <si>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</si>
  <si>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</si>
  <si>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</si>
  <si>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</si>
  <si>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</si>
  <si>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</si>
  <si>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</si>
  <si>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</si>
  <si>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</si>
  <si>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</si>
  <si>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</si>
  <si>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</si>
  <si>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</si>
  <si>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</si>
  <si>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</si>
  <si>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</si>
  <si>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</si>
  <si>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</si>
  <si>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</si>
  <si>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</si>
  <si>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</si>
  <si>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</si>
  <si>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</si>
  <si>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</si>
  <si>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</si>
  <si>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</si>
  <si>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</si>
  <si>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</si>
  <si>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</si>
  <si>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</si>
  <si>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</si>
  <si>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</si>
  <si>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</si>
  <si>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</si>
  <si>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</si>
  <si>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</si>
  <si>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</si>
  <si>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</si>
  <si>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</si>
  <si>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</si>
  <si>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</si>
  <si>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</si>
  <si>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</si>
  <si>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</si>
  <si>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</si>
  <si>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</si>
  <si>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</si>
  <si>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</si>
  <si>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</si>
  <si>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</si>
  <si>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</si>
  <si>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</si>
  <si>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</si>
  <si>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</si>
  <si>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</si>
  <si>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</si>
  <si>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</si>
  <si>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</si>
  <si>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</si>
  <si>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</si>
  <si>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</si>
  <si>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</si>
  <si>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</si>
  <si>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</si>
  <si>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</si>
  <si>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</si>
  <si>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</si>
  <si>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</si>
  <si>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</si>
  <si>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</si>
  <si>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</si>
  <si>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</si>
  <si>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</si>
  <si>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</si>
  <si>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</si>
  <si>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</si>
  <si>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</si>
  <si>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</si>
  <si>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</si>
  <si>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</si>
  <si>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</si>
  <si>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</si>
  <si>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</si>
  <si>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</si>
  <si>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</si>
  <si>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</si>
  <si>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</si>
  <si>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</si>
  <si>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</si>
  <si>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</si>
  <si>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</si>
  <si>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</si>
  <si>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</si>
  <si>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</si>
  <si>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</si>
  <si>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</si>
  <si>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</si>
  <si>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</si>
  <si>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</si>
  <si>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</si>
  <si>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</si>
  <si>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</si>
  <si>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</si>
  <si>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</si>
  <si>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</si>
  <si>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</si>
  <si>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</si>
  <si>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</si>
  <si>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</si>
  <si>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</si>
  <si>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</si>
  <si>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</si>
  <si>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</si>
  <si>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</si>
  <si>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</si>
  <si>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</si>
  <si>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</si>
  <si>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</si>
  <si>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</si>
  <si>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</si>
  <si>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</si>
  <si>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</si>
  <si>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</si>
  <si>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</si>
  <si>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</si>
  <si>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</si>
  <si>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</si>
  <si>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</si>
  <si>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</si>
  <si>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</si>
  <si>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</si>
  <si>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</si>
  <si>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</si>
  <si>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</si>
  <si>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</si>
  <si>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</si>
  <si>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</si>
  <si>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</si>
  <si>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</si>
  <si>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</si>
  <si>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</si>
  <si>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</si>
  <si>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</si>
  <si>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</si>
  <si>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</si>
  <si>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</si>
  <si>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</si>
  <si>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</si>
  <si>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</si>
  <si>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</si>
  <si>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</si>
  <si>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</si>
  <si>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</si>
  <si>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</si>
  <si>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</si>
  <si>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</si>
  <si>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</si>
  <si>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</si>
  <si>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</si>
  <si>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</si>
  <si>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</si>
  <si>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</si>
  <si>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</si>
  <si>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</si>
  <si>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</si>
  <si>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</si>
  <si>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</si>
  <si>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</si>
  <si>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</si>
  <si>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</si>
  <si>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</si>
  <si>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</si>
  <si>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</si>
  <si>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</si>
  <si>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</si>
  <si>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</si>
  <si>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</si>
  <si>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</si>
  <si>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</si>
  <si>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</si>
  <si>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</si>
  <si>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</si>
  <si>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</si>
  <si>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</si>
  <si>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</si>
  <si>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</si>
  <si>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</si>
  <si>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</si>
  <si>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</si>
  <si>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</si>
  <si>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</si>
  <si>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</si>
  <si>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</si>
  <si>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</si>
  <si>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</si>
  <si>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</si>
  <si>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</si>
  <si>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</si>
  <si>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</si>
  <si>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</si>
  <si>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</si>
  <si>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</si>
  <si>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</si>
  <si>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</si>
  <si>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</si>
  <si>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</si>
  <si>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</si>
  <si>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</si>
  <si>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</si>
  <si>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</si>
  <si>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</si>
  <si>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</si>
  <si>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</si>
  <si>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</si>
  <si>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</si>
  <si>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</si>
  <si>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</si>
  <si>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</si>
  <si>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</si>
  <si>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</si>
  <si>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</si>
  <si>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</si>
  <si>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</si>
  <si>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</si>
  <si>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</si>
  <si>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</si>
  <si>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</si>
  <si>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</si>
  <si>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</si>
  <si>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</si>
  <si>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</si>
  <si>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</si>
  <si>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</si>
  <si>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</si>
  <si>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</si>
  <si>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</si>
  <si>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</si>
  <si>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</si>
  <si>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</si>
  <si>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</si>
  <si>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</si>
  <si>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</si>
  <si>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</si>
  <si>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</si>
  <si>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</si>
  <si>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</si>
  <si>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</si>
  <si>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</si>
  <si>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</si>
  <si>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</si>
  <si>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</si>
  <si>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</si>
  <si>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</si>
  <si>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</si>
  <si>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</si>
  <si>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</si>
  <si>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</si>
  <si>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</si>
  <si>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</si>
  <si>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</si>
  <si>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</si>
  <si>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</si>
  <si>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</si>
  <si>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</si>
  <si>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</si>
  <si>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</si>
  <si>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</si>
  <si>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</si>
  <si>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</si>
  <si>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</si>
  <si>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</si>
  <si>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</si>
  <si>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</si>
  <si>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</si>
  <si>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</si>
  <si>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</si>
  <si>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</si>
  <si>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</si>
  <si>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</si>
  <si>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</si>
  <si>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</si>
  <si>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</si>
  <si>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</si>
  <si>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</si>
  <si>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</si>
  <si>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</si>
  <si>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</si>
  <si>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</si>
  <si>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</si>
  <si>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</si>
  <si>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</si>
  <si>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</si>
  <si>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</si>
  <si>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</si>
  <si>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</si>
  <si>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</si>
  <si>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</si>
  <si>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</si>
  <si>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</si>
  <si>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</si>
  <si>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</si>
  <si>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</si>
  <si>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</si>
  <si>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</si>
  <si>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</si>
  <si>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</si>
  <si>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</si>
  <si>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</si>
  <si>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</si>
  <si>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</si>
  <si>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</si>
  <si>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</si>
  <si>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</si>
  <si>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</si>
  <si>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</si>
  <si>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</si>
  <si>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</si>
  <si>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</si>
  <si>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</si>
  <si>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</si>
  <si>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</si>
  <si>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</si>
  <si>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</si>
  <si>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</si>
  <si>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</si>
  <si>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</si>
  <si>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</si>
  <si>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</si>
  <si>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</si>
  <si>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</si>
  <si>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</si>
  <si>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</si>
  <si>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</si>
  <si>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</si>
  <si>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</si>
  <si>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</si>
  <si>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</si>
  <si>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</si>
  <si>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</si>
  <si>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</si>
  <si>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</si>
  <si>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</si>
  <si>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</si>
  <si>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</si>
  <si>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</si>
  <si>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</si>
  <si>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</si>
  <si>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</si>
  <si>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</si>
  <si>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</si>
  <si>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</si>
  <si>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</si>
  <si>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</si>
  <si>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</si>
  <si>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</si>
  <si>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</si>
  <si>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</si>
  <si>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</si>
  <si>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</si>
  <si>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</si>
  <si>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</si>
  <si>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</si>
  <si>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</si>
  <si>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</si>
  <si>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</si>
  <si>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</si>
  <si>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</si>
  <si>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</si>
  <si>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</si>
  <si>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</si>
  <si>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</si>
  <si>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</si>
  <si>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</si>
  <si>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</si>
  <si>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</si>
  <si>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</si>
  <si>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</si>
  <si>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</si>
  <si>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</si>
  <si>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</si>
  <si>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</si>
  <si>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</si>
  <si>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</si>
  <si>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</si>
  <si>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</si>
  <si>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</si>
  <si>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</si>
  <si>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</si>
  <si>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</si>
  <si>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</si>
  <si>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</si>
  <si>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</si>
  <si>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</si>
  <si>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</si>
  <si>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</si>
  <si>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</si>
  <si>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</si>
  <si>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</si>
  <si>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</si>
  <si>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</si>
  <si>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</si>
  <si>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</si>
  <si>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</si>
  <si>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</si>
  <si>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</si>
  <si>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</si>
  <si>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</si>
  <si>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</si>
  <si>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</si>
  <si>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</si>
  <si>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</si>
  <si>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</si>
  <si>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</si>
  <si>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</si>
  <si>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</si>
  <si>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</si>
  <si>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</si>
  <si>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</si>
  <si>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</si>
  <si>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</si>
  <si>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</si>
  <si>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</si>
  <si>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</si>
  <si>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</si>
  <si>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</si>
  <si>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</si>
  <si>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</si>
  <si>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</si>
  <si>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</si>
  <si>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</si>
  <si>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</si>
  <si>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</si>
  <si>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</si>
  <si>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</si>
  <si>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</si>
  <si>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</si>
  <si>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</si>
  <si>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</si>
  <si>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</si>
  <si>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</si>
  <si>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</si>
  <si>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</si>
  <si>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</si>
  <si>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</si>
  <si>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</si>
  <si>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</si>
  <si>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</si>
  <si>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</si>
  <si>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</si>
  <si>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</si>
  <si>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</si>
  <si>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</si>
  <si>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</si>
  <si>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</si>
  <si>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</si>
  <si>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</si>
  <si>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</si>
  <si>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</si>
  <si>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</si>
  <si>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</si>
  <si>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</si>
  <si>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</si>
  <si>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</si>
  <si>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</si>
  <si>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</si>
  <si>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</si>
  <si>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</si>
  <si>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</si>
  <si>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</si>
  <si>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</si>
  <si>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</si>
  <si>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</si>
  <si>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</si>
  <si>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</si>
  <si>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</si>
  <si>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</si>
  <si>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</si>
  <si>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</si>
  <si>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</si>
  <si>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</si>
  <si>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</si>
  <si>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</si>
  <si>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</si>
  <si>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</si>
  <si>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</si>
  <si>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</si>
  <si>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</si>
  <si>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</si>
  <si>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</si>
  <si>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</si>
  <si>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</si>
  <si>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</si>
  <si>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</si>
  <si>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</si>
  <si>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</si>
  <si>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</si>
  <si>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</si>
  <si>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</si>
  <si>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</si>
  <si>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</si>
  <si>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</si>
  <si>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</si>
  <si>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</si>
  <si>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</si>
  <si>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</si>
  <si>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</si>
  <si>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</si>
  <si>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</si>
  <si>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</si>
  <si>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</si>
  <si>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</si>
  <si>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</si>
  <si>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</si>
  <si>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</si>
  <si>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</si>
  <si>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</si>
  <si>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</si>
  <si>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</si>
  <si>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</si>
  <si>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</si>
  <si>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</si>
  <si>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</si>
  <si>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</si>
  <si>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</si>
  <si>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</si>
  <si>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</si>
  <si>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</si>
  <si>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</si>
  <si>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</si>
  <si>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</si>
  <si>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</si>
  <si>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</si>
  <si>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</si>
  <si>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</si>
  <si>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</si>
  <si>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</si>
  <si>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</si>
  <si>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</si>
  <si>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</si>
  <si>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</si>
  <si>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</si>
  <si>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</si>
  <si>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</si>
  <si>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</si>
  <si>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</si>
  <si>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</si>
  <si>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</si>
  <si>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</si>
  <si>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</si>
  <si>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</si>
  <si>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</si>
  <si>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</si>
  <si>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</si>
  <si>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</si>
  <si>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</si>
  <si>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</si>
  <si>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</si>
  <si>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</si>
  <si>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</si>
  <si>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</si>
  <si>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</si>
  <si>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</si>
  <si>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</si>
  <si>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</si>
  <si>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</si>
  <si>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</si>
  <si>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</si>
  <si>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</si>
  <si>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</si>
  <si>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</si>
  <si>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</si>
  <si>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</si>
  <si>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</si>
  <si>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</si>
  <si>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</si>
  <si>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</si>
  <si>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</si>
  <si>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</si>
  <si>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</si>
  <si>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</si>
  <si>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</si>
  <si>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</si>
  <si>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</si>
  <si>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</si>
  <si>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</si>
  <si>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</si>
  <si>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</si>
  <si>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</si>
  <si>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</si>
  <si>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</si>
  <si>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</si>
  <si>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</si>
  <si>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</si>
  <si>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</si>
  <si>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</si>
  <si>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</si>
  <si>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</si>
  <si>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</si>
  <si>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</si>
  <si>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</si>
  <si>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</si>
  <si>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</si>
  <si>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</si>
  <si>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</si>
  <si>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</si>
  <si>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</si>
  <si>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</si>
  <si>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</si>
  <si>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</si>
  <si>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</si>
  <si>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</si>
  <si>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</si>
  <si>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</si>
  <si>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</si>
  <si>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</si>
  <si>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</si>
  <si>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</si>
  <si>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</si>
  <si>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</si>
  <si>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</si>
  <si>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</si>
  <si>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</si>
  <si>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</si>
  <si>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</si>
  <si>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</si>
  <si>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</si>
  <si>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</si>
  <si>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</si>
  <si>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</si>
  <si>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</si>
  <si>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</si>
  <si>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</si>
  <si>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</si>
  <si>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</si>
  <si>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</si>
  <si>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</si>
  <si>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</si>
  <si>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</si>
  <si>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</si>
  <si>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</si>
  <si>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</si>
  <si>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</si>
  <si>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</si>
  <si>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</si>
  <si>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</si>
  <si>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</si>
  <si>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</si>
  <si>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</si>
  <si>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</si>
  <si>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</si>
  <si>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</si>
  <si>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</si>
  <si>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</si>
  <si>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</si>
  <si>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</si>
  <si>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</si>
  <si>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</si>
  <si>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</si>
  <si>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</si>
  <si>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</si>
  <si>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</si>
  <si>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</si>
  <si>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</si>
  <si>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</si>
  <si>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</si>
  <si>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</si>
  <si>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</si>
  <si>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</si>
  <si>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</si>
  <si>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</si>
  <si>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</si>
  <si>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</si>
  <si>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</si>
  <si>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</si>
  <si>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</si>
  <si>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</si>
  <si>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</si>
  <si>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</si>
  <si>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</si>
  <si>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</si>
  <si>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</si>
  <si>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</si>
  <si>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</si>
  <si>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</si>
  <si>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</si>
  <si>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</si>
  <si>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</si>
  <si>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</si>
  <si>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</si>
  <si>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</si>
  <si>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</si>
  <si>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</si>
  <si>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</si>
  <si>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</si>
  <si>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</si>
  <si>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</si>
  <si>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</si>
  <si>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</si>
  <si>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</si>
  <si>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</si>
  <si>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</si>
  <si>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</si>
  <si>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</si>
  <si>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</si>
  <si>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</si>
  <si>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</si>
  <si>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</si>
  <si>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</si>
  <si>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</si>
  <si>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</si>
  <si>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</si>
  <si>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</si>
  <si>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</si>
  <si>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</si>
  <si>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</si>
  <si>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</si>
  <si>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</si>
  <si>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</si>
  <si>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</si>
  <si>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</si>
  <si>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</si>
  <si>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</si>
  <si>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</si>
  <si>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</si>
  <si>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</si>
  <si>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</si>
  <si>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</si>
  <si>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</si>
  <si>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</si>
  <si>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</si>
  <si>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</si>
  <si>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</si>
  <si>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</si>
  <si>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</si>
  <si>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</si>
  <si>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</si>
  <si>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</si>
  <si>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</si>
  <si>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</si>
  <si>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</si>
  <si>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</si>
  <si>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</si>
  <si>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</si>
  <si>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</si>
  <si>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</si>
  <si>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</si>
  <si>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</si>
  <si>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</si>
  <si>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</si>
  <si>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</si>
  <si>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</si>
  <si>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</si>
  <si>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</si>
  <si>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</si>
  <si>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</si>
  <si>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</si>
  <si>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</si>
  <si>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</si>
  <si>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</si>
  <si>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</si>
  <si>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</si>
  <si>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</si>
  <si>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</si>
  <si>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</si>
  <si>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</si>
  <si>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</si>
  <si>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</si>
  <si>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</si>
  <si>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</si>
  <si>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</si>
  <si>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</si>
  <si>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</si>
  <si>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</si>
  <si>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</si>
  <si>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</si>
  <si>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</si>
  <si>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</si>
  <si>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</si>
  <si>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</si>
  <si>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</si>
  <si>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</si>
  <si>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</si>
  <si>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</si>
  <si>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</si>
  <si>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</si>
  <si>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</si>
  <si>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</si>
  <si>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</si>
  <si>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</si>
  <si>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</si>
  <si>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</si>
  <si>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</si>
  <si>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</si>
  <si>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</si>
  <si>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</si>
  <si>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</si>
  <si>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</si>
  <si>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</si>
  <si>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</si>
  <si>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</si>
  <si>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</si>
  <si>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</si>
  <si>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</si>
  <si>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</si>
  <si>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</si>
  <si>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</si>
  <si>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</si>
  <si>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</si>
  <si>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</si>
  <si>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</si>
  <si>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</si>
  <si>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</si>
  <si>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</si>
  <si>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</si>
  <si>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</si>
  <si>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</si>
  <si>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</si>
  <si>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</si>
  <si>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</si>
  <si>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</si>
  <si>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</si>
  <si>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</si>
  <si>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</si>
  <si>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</si>
  <si>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</si>
  <si>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</si>
  <si>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</si>
  <si>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</si>
  <si>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</si>
  <si>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</si>
  <si>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</si>
  <si>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</si>
  <si>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</si>
  <si>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</si>
  <si>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</si>
  <si>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</si>
  <si>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</si>
  <si>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</si>
  <si>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</si>
  <si>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</si>
  <si>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</si>
  <si>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</si>
  <si>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</si>
  <si>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</si>
  <si>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</si>
  <si>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</si>
  <si>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</si>
  <si>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</si>
  <si>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</si>
  <si>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</si>
  <si>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</si>
  <si>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</si>
  <si>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</si>
  <si>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</si>
  <si>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</si>
  <si>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</si>
  <si>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</si>
  <si>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</si>
  <si>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</si>
  <si>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</si>
  <si>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</si>
  <si>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</si>
  <si>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</si>
  <si>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</si>
  <si>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</si>
  <si>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</si>
  <si>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</si>
  <si>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</si>
  <si>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</si>
  <si>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</si>
  <si>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</si>
  <si>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</si>
  <si>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</si>
  <si>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</si>
  <si>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</si>
  <si>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</si>
  <si>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</si>
  <si>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</si>
  <si>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</si>
  <si>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</si>
  <si>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</si>
  <si>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</si>
  <si>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</si>
  <si>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</si>
  <si>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</si>
  <si>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</si>
  <si>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</si>
  <si>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</si>
  <si>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</si>
  <si>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</si>
  <si>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</si>
  <si>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</si>
  <si>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</si>
  <si>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</si>
  <si>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</si>
  <si>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</si>
  <si>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</si>
  <si>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</si>
  <si>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</si>
  <si>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</si>
  <si>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</si>
  <si>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</si>
  <si>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</si>
  <si>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</si>
  <si>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</si>
  <si>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</si>
  <si>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</si>
  <si>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</si>
  <si>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</si>
  <si>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</si>
  <si>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</si>
  <si>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</si>
  <si>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</si>
  <si>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</si>
  <si>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</si>
  <si>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</si>
  <si>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</si>
  <si>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</si>
  <si>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</si>
  <si>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</si>
  <si>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</si>
  <si>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</si>
  <si>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</si>
  <si>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</si>
  <si>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</si>
  <si>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</si>
  <si>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</si>
  <si>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</si>
  <si>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</si>
  <si>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</si>
  <si>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</si>
  <si>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</si>
  <si>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</si>
  <si>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</si>
  <si>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</si>
  <si>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</si>
  <si>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</si>
  <si>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</si>
  <si>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</si>
  <si>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</si>
  <si>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</si>
  <si>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</si>
  <si>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</si>
  <si>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</si>
  <si>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</si>
  <si>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</si>
  <si>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</si>
  <si>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</si>
  <si>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</si>
  <si>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</si>
  <si>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</si>
  <si>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</si>
  <si>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</si>
  <si>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</si>
  <si>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</si>
  <si>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</si>
  <si>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</si>
  <si>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</si>
  <si>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</si>
  <si>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</si>
  <si>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</si>
  <si>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</si>
  <si>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</si>
  <si>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</si>
  <si>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</si>
  <si>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</si>
  <si>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</si>
  <si>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</si>
  <si>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</si>
  <si>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</si>
  <si>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</si>
  <si>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</si>
  <si>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</si>
  <si>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</si>
  <si>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</si>
  <si>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</si>
  <si>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</si>
  <si>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</si>
  <si>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</si>
  <si>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</si>
  <si>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</si>
  <si>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</si>
  <si>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</si>
  <si>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</si>
  <si>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</si>
  <si>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</si>
  <si>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</si>
  <si>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</si>
  <si>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</si>
  <si>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</si>
  <si>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</si>
  <si>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</si>
  <si>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</si>
  <si>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</si>
  <si>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</si>
  <si>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</si>
  <si>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</si>
  <si>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</si>
  <si>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</si>
  <si>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</si>
  <si>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</si>
  <si>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</si>
  <si>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</si>
  <si>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</si>
  <si>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</si>
  <si>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</si>
  <si>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</si>
  <si>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</si>
  <si>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</si>
  <si>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</si>
  <si>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</si>
  <si>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</si>
  <si>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</si>
  <si>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</si>
  <si>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</si>
  <si>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</si>
  <si>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</si>
  <si>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</si>
  <si>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</si>
  <si>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</si>
  <si>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</si>
  <si>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</si>
  <si>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</si>
  <si>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</si>
  <si>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</si>
  <si>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</si>
  <si>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</si>
  <si>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</si>
  <si>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</si>
  <si>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</si>
  <si>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</si>
  <si>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</si>
  <si>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</si>
  <si>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</si>
  <si>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</si>
  <si>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</si>
  <si>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</si>
  <si>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</si>
  <si>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</si>
  <si>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</si>
  <si>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</si>
  <si>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</si>
  <si>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</si>
  <si>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</si>
  <si>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</si>
  <si>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</si>
  <si>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</si>
  <si>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</si>
  <si>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</si>
  <si>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</si>
  <si>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</si>
  <si>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</si>
  <si>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</si>
  <si>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</si>
  <si>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</si>
  <si>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</si>
  <si>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</si>
  <si>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</si>
  <si>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</si>
  <si>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</si>
  <si>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</si>
  <si>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</si>
  <si>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</si>
  <si>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</si>
  <si>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</si>
  <si>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</si>
  <si>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</si>
  <si>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</si>
  <si>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</si>
  <si>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</si>
  <si>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</si>
  <si>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</si>
  <si>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</si>
  <si>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</si>
  <si>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</si>
  <si>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</si>
  <si>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</si>
  <si>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</si>
  <si>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</si>
  <si>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</si>
  <si>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</si>
  <si>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</si>
  <si>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</si>
  <si>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</si>
  <si>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</si>
  <si>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</si>
  <si>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</si>
  <si>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</si>
  <si>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</si>
  <si>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</si>
  <si>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</si>
  <si>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</si>
  <si>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</si>
  <si>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</si>
  <si>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</si>
  <si>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</si>
  <si>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</si>
  <si>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</si>
  <si>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</si>
  <si>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</si>
  <si>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</si>
  <si>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</si>
  <si>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</si>
  <si>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</si>
  <si>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</si>
  <si>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</si>
  <si>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</si>
  <si>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</si>
  <si>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</si>
  <si>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</si>
  <si>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</si>
  <si>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</si>
  <si>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</si>
  <si>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</si>
  <si>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</si>
  <si>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</si>
  <si>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</si>
  <si>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</si>
  <si>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</si>
  <si>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</si>
  <si>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</si>
  <si>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</si>
  <si>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</si>
  <si>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</si>
  <si>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</si>
  <si>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</si>
  <si>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</si>
  <si>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</si>
  <si>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</si>
  <si>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</si>
  <si>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</si>
  <si>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</si>
  <si>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</si>
  <si>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</si>
  <si>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</si>
  <si>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</si>
  <si>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</si>
  <si>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</si>
  <si>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</si>
  <si>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</si>
  <si>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</si>
  <si>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</si>
  <si>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</si>
  <si>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</si>
  <si>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</si>
  <si>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</si>
  <si>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</si>
  <si>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</si>
  <si>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</si>
  <si>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</si>
  <si>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</si>
  <si>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</si>
  <si>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</si>
  <si>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</si>
  <si>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</si>
  <si>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</si>
  <si>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</si>
  <si>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</si>
  <si>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</si>
  <si>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</si>
  <si>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</si>
  <si>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</si>
  <si>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</si>
  <si>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</si>
  <si>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</si>
  <si>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</si>
  <si>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</si>
  <si>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</si>
  <si>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</si>
  <si>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</si>
  <si>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</si>
  <si>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</si>
  <si>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</si>
  <si>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</si>
  <si>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</si>
  <si>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</si>
  <si>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</si>
  <si>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</si>
  <si>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</si>
  <si>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</si>
  <si>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</si>
  <si>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</si>
  <si>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</si>
  <si>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</si>
  <si>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</si>
  <si>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</si>
  <si>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</si>
  <si>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</si>
  <si>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</si>
  <si>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</si>
  <si>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</si>
  <si>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</si>
  <si>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</si>
  <si>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</si>
  <si>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</si>
  <si>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</si>
  <si>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</si>
  <si>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</si>
  <si>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</si>
  <si>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</si>
  <si>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</si>
  <si>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</si>
  <si>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</si>
  <si>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</si>
  <si>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</si>
  <si>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</si>
  <si>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</si>
  <si>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</si>
  <si>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</si>
  <si>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</si>
  <si>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</si>
  <si>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</si>
  <si>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</si>
  <si>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</si>
  <si>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</si>
  <si>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</si>
  <si>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</si>
  <si>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</si>
  <si>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</si>
  <si>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</si>
  <si>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</si>
  <si>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</si>
  <si>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</si>
  <si>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</si>
  <si>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</si>
  <si>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</si>
  <si>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</si>
  <si>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</si>
  <si>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</si>
  <si>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</si>
  <si>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</si>
  <si>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</si>
  <si>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</si>
  <si>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</si>
  <si>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</si>
  <si>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</si>
  <si>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</si>
  <si>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</si>
  <si>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</si>
  <si>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</si>
  <si>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</si>
  <si>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</si>
  <si>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</si>
  <si>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</si>
  <si>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</si>
  <si>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</si>
  <si>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</si>
  <si>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</si>
  <si>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</si>
  <si>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</si>
  <si>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</si>
  <si>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</si>
  <si>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</si>
  <si>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</si>
  <si>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</si>
  <si>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</si>
  <si>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</si>
  <si>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</si>
  <si>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</si>
  <si>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</si>
  <si>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</si>
  <si>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</si>
  <si>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</si>
  <si>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</si>
  <si>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</si>
  <si>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</si>
  <si>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</si>
  <si>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</si>
  <si>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</si>
  <si>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</si>
  <si>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</si>
  <si>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</si>
  <si>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</si>
  <si>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</si>
  <si>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</si>
  <si>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</si>
  <si>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</si>
  <si>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</si>
  <si>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</si>
  <si>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</si>
  <si>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</si>
  <si>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</si>
  <si>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</si>
  <si>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</si>
  <si>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</si>
  <si>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</si>
  <si>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</si>
  <si>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</si>
  <si>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</si>
  <si>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</si>
  <si>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</si>
  <si>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</si>
  <si>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</si>
  <si>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</si>
  <si>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</si>
  <si>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</si>
  <si>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</si>
  <si>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</si>
  <si>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</si>
  <si>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</si>
  <si>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</si>
  <si>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</si>
  <si>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</si>
  <si>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</si>
  <si>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</si>
  <si>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</si>
  <si>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</si>
  <si>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</si>
  <si>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</si>
  <si>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</si>
  <si>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</si>
  <si>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</si>
  <si>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</si>
  <si>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</si>
  <si>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</si>
  <si>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</si>
  <si>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</si>
  <si>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</si>
  <si>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</si>
  <si>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</si>
  <si>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</si>
  <si>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</si>
  <si>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</si>
  <si>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</si>
  <si>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</si>
  <si>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</si>
  <si>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</si>
  <si>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</si>
  <si>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</si>
  <si>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</si>
  <si>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</si>
  <si>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</si>
  <si>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</si>
  <si>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</si>
  <si>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</si>
  <si>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</si>
  <si>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</si>
  <si>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</si>
  <si>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</si>
  <si>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</si>
  <si>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</si>
  <si>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</si>
  <si>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</si>
  <si>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</si>
  <si>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</si>
  <si>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</si>
  <si>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</si>
  <si>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</si>
  <si>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</si>
  <si>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</si>
  <si>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</si>
  <si>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</si>
  <si>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</si>
  <si>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</si>
  <si>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</si>
  <si>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</si>
  <si>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</si>
  <si>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</si>
  <si>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</si>
  <si>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</si>
  <si>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</si>
  <si>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</si>
  <si>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</si>
  <si>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</si>
  <si>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</si>
  <si>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</si>
  <si>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</si>
  <si>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</si>
  <si>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</si>
  <si>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</si>
  <si>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</si>
  <si>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</si>
  <si>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</si>
  <si>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</si>
  <si>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</si>
  <si>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</si>
  <si>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</si>
  <si>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</si>
  <si>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</si>
  <si>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</si>
  <si>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</si>
  <si>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</si>
  <si>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</si>
  <si>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</si>
  <si>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</si>
  <si>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</si>
  <si>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</si>
  <si>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</si>
  <si>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</si>
  <si>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</si>
  <si>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</si>
  <si>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</si>
  <si>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</si>
  <si>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</si>
  <si>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</si>
  <si>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</si>
  <si>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</si>
  <si>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</si>
  <si>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</si>
  <si>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</si>
  <si>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</si>
  <si>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</si>
  <si>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</si>
  <si>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</si>
  <si>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</si>
  <si>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</si>
  <si>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</si>
  <si>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</si>
  <si>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</si>
  <si>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</si>
  <si>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</si>
  <si>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</si>
  <si>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</si>
  <si>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</si>
  <si>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</si>
  <si>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</si>
  <si>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</si>
  <si>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</si>
  <si>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</si>
  <si>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</si>
  <si>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</si>
  <si>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</si>
  <si>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</si>
  <si>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</si>
  <si>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</si>
  <si>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</si>
  <si>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</si>
  <si>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</si>
  <si>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</si>
  <si>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</si>
  <si>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</si>
  <si>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</si>
  <si>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</si>
  <si>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</si>
  <si>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</si>
  <si>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</si>
  <si>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</si>
  <si>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</si>
  <si>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</si>
  <si>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</si>
  <si>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</si>
  <si>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</si>
  <si>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</si>
  <si>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</si>
  <si>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</si>
  <si>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</si>
  <si>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</si>
  <si>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</si>
  <si>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</si>
  <si>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</si>
  <si>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</si>
  <si>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</si>
  <si>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</si>
  <si>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</si>
  <si>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</si>
  <si>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</si>
  <si>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</si>
  <si>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</si>
  <si>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</si>
  <si>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</si>
  <si>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</si>
  <si>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</si>
  <si>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</si>
  <si>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</si>
  <si>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</si>
  <si>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</si>
  <si>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</si>
  <si>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</si>
  <si>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</si>
  <si>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</si>
  <si>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</si>
  <si>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</si>
  <si>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</si>
  <si>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</si>
  <si>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</si>
  <si>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</si>
  <si>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</si>
  <si>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</si>
  <si>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</si>
  <si>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</si>
  <si>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</si>
  <si>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</si>
  <si>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</si>
  <si>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</si>
  <si>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</si>
  <si>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</si>
  <si>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</si>
  <si>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</si>
  <si>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</si>
  <si>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</si>
  <si>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</si>
  <si>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</si>
  <si>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</si>
  <si>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</si>
  <si>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</si>
  <si>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</si>
  <si>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</si>
  <si>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</si>
  <si>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</si>
  <si>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</si>
  <si>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</si>
  <si>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</si>
  <si>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</si>
  <si>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</si>
  <si>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</si>
  <si>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</si>
  <si>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</si>
  <si>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</si>
  <si>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</si>
  <si>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</si>
  <si>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</si>
  <si>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</si>
  <si>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</si>
  <si>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</si>
  <si>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</si>
  <si>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</si>
  <si>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</si>
  <si>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</si>
  <si>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</si>
  <si>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</si>
  <si>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</si>
  <si>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</si>
  <si>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</si>
  <si>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</si>
  <si>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</si>
  <si>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</si>
  <si>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</si>
  <si>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</si>
  <si>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</si>
  <si>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</si>
  <si>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</si>
  <si>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</si>
  <si>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</si>
  <si>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</si>
  <si>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</si>
  <si>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</si>
  <si>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</si>
  <si>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</si>
  <si>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</si>
  <si>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</si>
  <si>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</si>
  <si>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</si>
  <si>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</si>
  <si>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</si>
  <si>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</si>
  <si>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</si>
  <si>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</si>
  <si>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</si>
  <si>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</si>
  <si>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</si>
  <si>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</si>
  <si>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</si>
  <si>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</si>
  <si>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</si>
  <si>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</si>
  <si>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</si>
  <si>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</si>
  <si>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</si>
  <si>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</si>
  <si>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</si>
  <si>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</si>
  <si>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</si>
  <si>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</si>
  <si>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</si>
  <si>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</si>
  <si>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</si>
  <si>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</si>
  <si>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</si>
  <si>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</si>
  <si>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</si>
  <si>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</si>
  <si>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</si>
  <si>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</si>
  <si>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</si>
  <si>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</si>
  <si>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</si>
  <si>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</si>
  <si>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</si>
  <si>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</si>
  <si>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</si>
  <si>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</si>
  <si>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</si>
  <si>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</si>
  <si>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</si>
  <si>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</si>
  <si>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</si>
  <si>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</si>
  <si>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</si>
  <si>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</si>
  <si>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</si>
  <si>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</si>
  <si>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</si>
  <si>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</si>
  <si>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</si>
  <si>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</si>
  <si>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</si>
  <si>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</si>
  <si>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</si>
  <si>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</si>
  <si>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</si>
  <si>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</si>
  <si>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</si>
  <si>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</si>
  <si>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</si>
  <si>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</si>
  <si>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</si>
  <si>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</si>
  <si>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</si>
  <si>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</si>
  <si>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</si>
  <si>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</si>
  <si>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</si>
  <si>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</si>
  <si>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</si>
  <si>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</si>
  <si>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</si>
  <si>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</si>
  <si>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</si>
  <si>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</si>
  <si>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</si>
  <si>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</si>
  <si>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</si>
  <si>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</si>
  <si>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</si>
  <si>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</si>
  <si>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</si>
  <si>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</si>
  <si>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</si>
  <si>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</si>
  <si>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</si>
  <si>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</si>
  <si>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</si>
  <si>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</si>
  <si>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</si>
  <si>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</si>
  <si>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</si>
  <si>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</si>
  <si>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</si>
  <si>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</si>
  <si>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</si>
  <si>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</si>
  <si>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</si>
  <si>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</si>
  <si>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</si>
  <si>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</si>
  <si>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</si>
  <si>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</si>
  <si>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</si>
  <si>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</si>
  <si>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</si>
  <si>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</si>
  <si>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</si>
  <si>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</si>
  <si>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</si>
  <si>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</si>
  <si>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</si>
  <si>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</si>
  <si>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</si>
  <si>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</si>
  <si>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</si>
  <si>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</si>
  <si>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</si>
  <si>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</si>
  <si>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</si>
  <si>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</si>
  <si>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</si>
  <si>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</si>
  <si>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</si>
  <si>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</si>
  <si>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</si>
  <si>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</si>
  <si>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</si>
  <si>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</si>
  <si>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</si>
  <si>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</si>
  <si>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</si>
  <si>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</si>
  <si>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</si>
  <si>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</si>
  <si>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</si>
  <si>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</si>
  <si>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</si>
  <si>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</si>
  <si>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</si>
  <si>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</si>
  <si>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</si>
  <si>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</si>
  <si>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</si>
  <si>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</si>
  <si>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</si>
  <si>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</si>
  <si>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</si>
  <si>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</si>
  <si>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</si>
  <si>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</si>
  <si>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</si>
  <si>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</si>
  <si>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</si>
  <si>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</si>
  <si>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</si>
  <si>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</si>
  <si>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</si>
  <si>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</si>
  <si>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</si>
  <si>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</si>
  <si>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</si>
  <si>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</si>
  <si>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</si>
  <si>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</si>
  <si>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</si>
  <si>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</si>
  <si>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</si>
  <si>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</si>
  <si>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</si>
  <si>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</si>
  <si>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</si>
  <si>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</si>
  <si>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</si>
  <si>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</si>
  <si>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</si>
  <si>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</si>
  <si>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</si>
  <si>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</si>
  <si>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</si>
  <si>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</si>
  <si>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</si>
  <si>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</si>
  <si>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</si>
  <si>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</si>
  <si>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</si>
  <si>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</si>
  <si>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</si>
  <si>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</si>
  <si>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</si>
  <si>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</si>
  <si>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</si>
  <si>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</si>
  <si>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</si>
  <si>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</si>
  <si>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</si>
  <si>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</si>
  <si>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</si>
  <si>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</si>
  <si>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</si>
  <si>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</si>
  <si>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</si>
  <si>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</si>
  <si>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</si>
  <si>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</si>
  <si>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</si>
  <si>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</si>
  <si>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</si>
  <si>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</si>
  <si>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</si>
  <si>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</si>
  <si>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</si>
  <si>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</si>
  <si>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</si>
  <si>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</si>
  <si>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</si>
  <si>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</si>
  <si>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</si>
  <si>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</si>
  <si>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</si>
  <si>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</si>
  <si>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</si>
  <si>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</si>
  <si>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</si>
  <si>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</si>
  <si>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</si>
  <si>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</si>
  <si>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</si>
  <si>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</si>
  <si>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</si>
  <si>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</si>
  <si>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</si>
  <si>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</si>
  <si>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</si>
  <si>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</si>
  <si>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</si>
  <si>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</si>
  <si>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</si>
  <si>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</si>
  <si>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</si>
  <si>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</si>
  <si>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</si>
  <si>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</si>
  <si>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</si>
  <si>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</si>
  <si>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</si>
  <si>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</si>
  <si>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</si>
  <si>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</si>
  <si>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</si>
  <si>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</si>
  <si>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</si>
  <si>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</si>
  <si>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</si>
  <si>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</si>
  <si>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</si>
  <si>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</si>
  <si>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</si>
  <si>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</si>
  <si>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</si>
  <si>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</si>
  <si>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</si>
  <si>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</si>
  <si>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</si>
  <si>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</si>
  <si>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</si>
  <si>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</si>
  <si>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</si>
  <si>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</si>
  <si>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</si>
  <si>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</si>
  <si>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</si>
  <si>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</si>
  <si>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</si>
  <si>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</si>
  <si>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</si>
  <si>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</si>
  <si>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</si>
  <si>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</si>
  <si>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</si>
  <si>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</si>
  <si>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</si>
  <si>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</si>
  <si>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</si>
  <si>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</si>
  <si>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</si>
  <si>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</si>
  <si>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</si>
  <si>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</si>
  <si>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</si>
  <si>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</si>
  <si>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</si>
  <si>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</si>
  <si>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</si>
  <si>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</si>
  <si>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</si>
  <si>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</si>
  <si>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</si>
  <si>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</si>
  <si>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</si>
  <si>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</si>
  <si>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</si>
  <si>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</si>
  <si>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</si>
  <si>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</si>
  <si>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</si>
  <si>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</si>
  <si>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</si>
  <si>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</si>
  <si>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</si>
  <si>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</si>
  <si>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</si>
  <si>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</si>
  <si>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</si>
  <si>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</si>
  <si>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</si>
  <si>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</si>
  <si>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</si>
  <si>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</si>
  <si>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</si>
  <si>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</si>
  <si>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</si>
  <si>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</si>
  <si>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</si>
  <si>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</si>
  <si>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</si>
  <si>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</si>
  <si>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</si>
  <si>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</si>
  <si>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</si>
  <si>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</si>
  <si>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</si>
  <si>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</si>
  <si>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</si>
  <si>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</si>
  <si>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</si>
  <si>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</si>
  <si>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</si>
  <si>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</si>
  <si>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</si>
  <si>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</si>
  <si>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</si>
  <si>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</si>
  <si>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</si>
  <si>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</si>
  <si>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</si>
  <si>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</si>
  <si>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</si>
  <si>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</si>
  <si>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</si>
  <si>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</si>
  <si>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</si>
  <si>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</si>
  <si>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</si>
  <si>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</si>
  <si>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</si>
  <si>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</si>
  <si>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</si>
  <si>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</si>
  <si>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</si>
  <si>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</si>
  <si>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</si>
  <si>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</si>
  <si>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</si>
  <si>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</si>
  <si>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</si>
  <si>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</si>
  <si>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</si>
  <si>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</si>
  <si>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</si>
  <si>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</si>
  <si>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</si>
  <si>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</si>
  <si>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</si>
  <si>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</si>
  <si>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</si>
  <si>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</si>
  <si>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</si>
  <si>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</si>
  <si>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</si>
  <si>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</si>
  <si>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</si>
  <si>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</si>
  <si>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</si>
  <si>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</si>
  <si>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</si>
  <si>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</si>
  <si>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</si>
  <si>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</si>
  <si>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</si>
  <si>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</si>
  <si>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</si>
  <si>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</si>
  <si>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</si>
  <si>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</si>
  <si>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</si>
  <si>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</si>
  <si>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</si>
  <si>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</si>
  <si>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</si>
  <si>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</si>
  <si>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</si>
  <si>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</si>
  <si>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</si>
  <si>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</si>
  <si>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</si>
  <si>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</si>
  <si>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</si>
  <si>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</si>
  <si>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</si>
  <si>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</si>
  <si>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</si>
  <si>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</si>
  <si>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</si>
  <si>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</si>
  <si>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</si>
  <si>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</si>
  <si>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</si>
  <si>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</si>
  <si>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</si>
  <si>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</si>
  <si>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</si>
  <si>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</si>
  <si>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</si>
  <si>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</si>
  <si>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</si>
  <si>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</si>
  <si>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</si>
  <si>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</si>
  <si>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</si>
  <si>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</si>
  <si>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</si>
  <si>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</si>
  <si>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</si>
  <si>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</si>
  <si>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</si>
  <si>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</si>
  <si>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</si>
  <si>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</si>
  <si>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</si>
  <si>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</si>
  <si>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</si>
  <si>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</si>
  <si>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</si>
  <si>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</si>
  <si>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</si>
  <si>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</si>
  <si>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</si>
  <si>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</si>
  <si>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</si>
  <si>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</si>
  <si>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</si>
  <si>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</si>
  <si>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</si>
  <si>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</si>
  <si>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</si>
  <si>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</si>
  <si>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</si>
  <si>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</si>
  <si>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</si>
  <si>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</si>
  <si>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</si>
  <si>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</si>
  <si>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</si>
  <si>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</si>
  <si>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</si>
  <si>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</si>
  <si>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</si>
  <si>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</si>
  <si>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</si>
  <si>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</si>
  <si>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</si>
  <si>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</si>
  <si>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</si>
  <si>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</si>
  <si>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</si>
  <si>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</si>
  <si>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</si>
  <si>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</si>
  <si>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</si>
  <si>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</si>
  <si>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</si>
  <si>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</si>
  <si>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</si>
  <si>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</si>
  <si>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</si>
  <si>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</si>
  <si>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</si>
  <si>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</si>
  <si>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</si>
  <si>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</si>
  <si>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</si>
  <si>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</si>
  <si>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</si>
  <si>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</si>
  <si>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</si>
  <si>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</si>
  <si>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</si>
  <si>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</si>
  <si>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</si>
  <si>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</si>
  <si>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</si>
  <si>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</si>
  <si>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</si>
  <si>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</si>
  <si>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</si>
  <si>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</si>
  <si>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</si>
  <si>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</si>
  <si>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</si>
  <si>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</si>
  <si>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</si>
  <si>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</si>
  <si>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</si>
  <si>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</si>
  <si>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</si>
  <si>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</si>
  <si>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</si>
  <si>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</si>
  <si>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</si>
  <si>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</si>
  <si>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</si>
  <si>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</si>
  <si>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</si>
  <si>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</si>
  <si>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</si>
  <si>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</si>
  <si>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</si>
  <si>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</si>
  <si>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</si>
  <si>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</si>
  <si>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</si>
  <si>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</si>
  <si>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</si>
  <si>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</si>
  <si>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</si>
  <si>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</si>
  <si>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</si>
  <si>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</si>
  <si>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</si>
  <si>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</si>
  <si>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</si>
  <si>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</si>
  <si>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</si>
  <si>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</si>
  <si>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</si>
  <si>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</si>
  <si>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</si>
  <si>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</si>
  <si>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</si>
  <si>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</si>
  <si>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</si>
  <si>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</si>
  <si>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</si>
  <si>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</si>
  <si>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</si>
  <si>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</si>
  <si>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</si>
  <si>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</si>
  <si>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</si>
  <si>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</si>
  <si>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</si>
  <si>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</si>
  <si>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</si>
  <si>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</si>
  <si>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</si>
  <si>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</si>
  <si>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</si>
  <si>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</si>
  <si>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</si>
  <si>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</si>
  <si>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</si>
  <si>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</si>
  <si>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</si>
  <si>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</si>
  <si>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</si>
  <si>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</si>
  <si>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</si>
  <si>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</si>
  <si>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</si>
  <si>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</si>
  <si>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</si>
  <si>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</si>
  <si>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</si>
  <si>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</si>
  <si>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</si>
  <si>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</si>
  <si>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</si>
  <si>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</si>
  <si>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</si>
  <si>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</si>
  <si>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</si>
  <si>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</si>
  <si>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</si>
  <si>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</si>
  <si>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</si>
  <si>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</si>
  <si>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</si>
  <si>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</si>
  <si>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</si>
  <si>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</si>
  <si>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</si>
  <si>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</si>
  <si>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</si>
  <si>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</si>
  <si>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</si>
  <si>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</si>
  <si>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</si>
  <si>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</si>
  <si>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</si>
  <si>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</si>
  <si>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</si>
  <si>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</si>
  <si>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</si>
  <si>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</si>
  <si>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</si>
  <si>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</si>
  <si>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</si>
  <si>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</si>
  <si>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</si>
  <si>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</si>
  <si>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</si>
  <si>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</si>
  <si>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</si>
  <si>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</si>
  <si>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</si>
  <si>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</si>
  <si>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</si>
  <si>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</si>
  <si>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</si>
  <si>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</si>
  <si>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</si>
  <si>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</si>
  <si>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</si>
  <si>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</si>
  <si>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</si>
  <si>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</si>
  <si>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</si>
  <si>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</si>
  <si>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</si>
  <si>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</si>
  <si>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</si>
  <si>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</si>
  <si>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</si>
  <si>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</si>
  <si>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</si>
  <si>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</si>
  <si>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</si>
  <si>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</si>
  <si>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</si>
  <si>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</si>
  <si>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</si>
  <si>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</si>
  <si>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</si>
  <si>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</si>
  <si>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</si>
  <si>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</si>
  <si>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</si>
  <si>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</si>
  <si>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</si>
  <si>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</si>
  <si>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</si>
  <si>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</si>
  <si>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</si>
  <si>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</si>
  <si>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</si>
  <si>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</si>
  <si>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</si>
  <si>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</si>
  <si>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</si>
  <si>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</si>
  <si>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</si>
  <si>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</si>
  <si>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</si>
  <si>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</si>
  <si>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</si>
  <si>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</si>
  <si>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</si>
  <si>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</si>
  <si>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</si>
  <si>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</si>
  <si>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</si>
  <si>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</si>
  <si>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</si>
  <si>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</si>
  <si>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</si>
  <si>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</si>
  <si>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</si>
  <si>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</si>
  <si>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</si>
  <si>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</si>
  <si>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</si>
  <si>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</si>
  <si>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</si>
  <si>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</si>
  <si>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</si>
  <si>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</si>
  <si>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</si>
  <si>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</si>
  <si>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</si>
  <si>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</si>
  <si>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</si>
  <si>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</si>
  <si>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</si>
  <si>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</si>
  <si>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</si>
  <si>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</si>
  <si>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</si>
  <si>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</si>
  <si>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</si>
  <si>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</si>
  <si>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</si>
  <si>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</si>
  <si>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</si>
  <si>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</si>
  <si>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</si>
  <si>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</si>
  <si>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</si>
  <si>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</si>
  <si>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</si>
  <si>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</si>
  <si>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</si>
  <si>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</si>
  <si>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</si>
  <si>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</si>
  <si>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</si>
  <si>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</si>
  <si>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</si>
  <si>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</si>
  <si>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</si>
  <si>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</si>
  <si>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</si>
  <si>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</si>
  <si>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</si>
  <si>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</si>
  <si>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</si>
  <si>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</si>
  <si>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</si>
  <si>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</si>
  <si>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</si>
  <si>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</si>
  <si>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</si>
  <si>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</si>
  <si>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</si>
  <si>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</si>
  <si>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</si>
  <si>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</si>
  <si>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</si>
  <si>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</si>
  <si>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</si>
  <si>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</si>
  <si>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</si>
  <si>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</si>
  <si>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</si>
  <si>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</si>
  <si>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</si>
  <si>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</si>
  <si>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</si>
  <si>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</si>
  <si>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</si>
  <si>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</si>
  <si>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</si>
  <si>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</si>
  <si>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</si>
  <si>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</si>
  <si>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</si>
  <si>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</si>
  <si>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</si>
  <si>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</si>
  <si>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</si>
  <si>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</si>
  <si>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</si>
  <si>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</si>
  <si>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</si>
  <si>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</si>
  <si>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</si>
  <si>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</si>
  <si>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</si>
  <si>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</si>
  <si>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</si>
  <si>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</si>
  <si>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</si>
  <si>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</si>
  <si>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</si>
  <si>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</si>
  <si>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</si>
  <si>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</si>
  <si>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</si>
  <si>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</si>
  <si>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</si>
  <si>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</si>
  <si>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</si>
  <si>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</si>
  <si>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</si>
  <si>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</si>
  <si>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</si>
  <si>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</si>
  <si>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</si>
  <si>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</si>
  <si>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</si>
  <si>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</si>
  <si>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</si>
  <si>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</si>
  <si>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</si>
  <si>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</si>
  <si>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</si>
  <si>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</si>
  <si>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</si>
  <si>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</si>
  <si>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</si>
  <si>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</si>
  <si>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</si>
  <si>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</si>
  <si>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</si>
  <si>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</si>
  <si>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</si>
  <si>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</si>
  <si>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</si>
  <si>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</si>
  <si>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</si>
  <si>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</si>
  <si>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</si>
  <si>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</si>
  <si>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</si>
  <si>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</si>
  <si>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</si>
  <si>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</si>
  <si>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</si>
  <si>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</si>
  <si>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</si>
  <si>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</si>
  <si>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</si>
  <si>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</si>
  <si>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</si>
  <si>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</si>
  <si>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</si>
  <si>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</si>
  <si>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</si>
  <si>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</si>
  <si>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</si>
  <si>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</si>
  <si>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</si>
  <si>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</si>
  <si>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</si>
  <si>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</si>
  <si>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</si>
  <si>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</si>
  <si>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</si>
  <si>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</si>
  <si>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</si>
  <si>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</si>
  <si>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</si>
  <si>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</si>
  <si>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</si>
  <si>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</si>
  <si>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</si>
  <si>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</si>
  <si>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</si>
  <si>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</si>
  <si>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</si>
  <si>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</si>
  <si>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</si>
  <si>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</si>
  <si>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</si>
  <si>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</si>
  <si>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</si>
  <si>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</si>
  <si>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</si>
  <si>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</si>
  <si>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</si>
  <si>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</si>
  <si>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</si>
  <si>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</si>
  <si>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</si>
  <si>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</si>
  <si>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</si>
  <si>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</si>
  <si>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</si>
  <si>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</si>
  <si>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</si>
  <si>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</si>
  <si>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</si>
  <si>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</si>
  <si>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</si>
  <si>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</si>
  <si>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</si>
  <si>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</si>
  <si>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</si>
  <si>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</si>
  <si>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</si>
  <si>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</si>
  <si>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</si>
  <si>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</si>
  <si>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</si>
  <si>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</si>
  <si>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</si>
  <si>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</si>
  <si>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</si>
  <si>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</si>
  <si>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</si>
  <si>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</si>
  <si>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</si>
  <si>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</si>
  <si>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</si>
  <si>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</si>
  <si>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</si>
  <si>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</si>
  <si>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</si>
  <si>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</si>
  <si>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</si>
  <si>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</si>
  <si>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</si>
  <si>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</si>
  <si>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</si>
  <si>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</si>
  <si>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</si>
  <si>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</si>
  <si>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</si>
  <si>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</si>
  <si>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</si>
  <si>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</si>
  <si>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</si>
  <si>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</si>
  <si>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</si>
  <si>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</si>
  <si>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</si>
  <si>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</si>
  <si>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</si>
  <si>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</si>
  <si>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</si>
  <si>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</si>
  <si>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</si>
  <si>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</si>
  <si>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</si>
  <si>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</si>
  <si>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</si>
  <si>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</si>
  <si>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</si>
  <si>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</si>
  <si>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</si>
  <si>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</si>
  <si>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</si>
  <si>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</si>
  <si>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</si>
  <si>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</si>
  <si>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</si>
  <si>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</si>
  <si>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</si>
  <si>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</si>
  <si>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</si>
  <si>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</si>
  <si>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</si>
  <si>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</si>
  <si>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</si>
  <si>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</si>
  <si>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</si>
  <si>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</si>
  <si>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</si>
  <si>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</si>
  <si>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</si>
  <si>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</si>
  <si>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</si>
  <si>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</si>
  <si>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</si>
  <si>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</si>
  <si>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</si>
  <si>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</si>
  <si>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</si>
  <si>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</si>
  <si>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</si>
  <si>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</si>
  <si>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</si>
  <si>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</si>
  <si>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</si>
  <si>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</si>
  <si>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</si>
  <si>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</si>
  <si>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</si>
  <si>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</si>
  <si>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</si>
  <si>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</si>
  <si>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</si>
  <si>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</si>
  <si>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</si>
  <si>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</si>
  <si>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</si>
  <si>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</si>
  <si>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</si>
  <si>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</si>
  <si>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</si>
  <si>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</si>
  <si>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</si>
  <si>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</si>
  <si>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</si>
  <si>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</si>
  <si>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</si>
  <si>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</si>
  <si>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</si>
  <si>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</si>
  <si>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</si>
  <si>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</si>
  <si>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</si>
  <si>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</si>
  <si>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</si>
  <si>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</si>
  <si>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</si>
  <si>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</si>
  <si>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</si>
  <si>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</si>
  <si>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</si>
  <si>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</si>
  <si>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</si>
  <si>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</si>
  <si>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</si>
  <si>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</si>
  <si>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</si>
  <si>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</si>
  <si>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</si>
  <si>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</si>
  <si>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</si>
  <si>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</si>
  <si>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</si>
  <si>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</si>
  <si>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</si>
  <si>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</si>
  <si>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</si>
  <si>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</si>
  <si>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</si>
  <si>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</si>
  <si>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</si>
  <si>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</si>
  <si>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</si>
  <si>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</si>
  <si>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</si>
  <si>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</si>
  <si>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</si>
  <si>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</si>
  <si>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</si>
  <si>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</si>
  <si>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</si>
  <si>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</si>
  <si>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</si>
  <si>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</si>
  <si>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</si>
  <si>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</si>
  <si>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</si>
  <si>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</si>
  <si>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</si>
  <si>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</si>
  <si>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</si>
  <si>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</si>
  <si>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</si>
  <si>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</si>
  <si>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</si>
  <si>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</si>
  <si>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</si>
  <si>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</si>
  <si>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</si>
  <si>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</si>
  <si>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</si>
  <si>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</si>
  <si>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</si>
  <si>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</si>
  <si>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</si>
  <si>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</si>
  <si>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</si>
  <si>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</si>
  <si>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</si>
  <si>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</si>
  <si>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</si>
  <si>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</si>
  <si>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</si>
  <si>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</si>
  <si>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</si>
  <si>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</si>
  <si>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</si>
  <si>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</si>
  <si>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</si>
  <si>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</si>
  <si>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</si>
  <si>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</si>
  <si>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</si>
  <si>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</si>
  <si>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</si>
  <si>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</si>
  <si>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</si>
  <si>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</si>
  <si>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</si>
  <si>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</si>
  <si>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</si>
  <si>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</si>
  <si>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</si>
  <si>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</si>
  <si>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</si>
  <si>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</si>
  <si>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</si>
  <si>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</si>
  <si>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</si>
  <si>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</si>
  <si>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</si>
  <si>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</si>
  <si>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</si>
  <si>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</si>
  <si>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</si>
  <si>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</si>
  <si>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</si>
  <si>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</si>
  <si>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</si>
  <si>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</si>
  <si>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</si>
  <si>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</si>
  <si>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</si>
  <si>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</si>
  <si>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</si>
  <si>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</si>
  <si>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</si>
  <si>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</si>
  <si>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</si>
  <si>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</si>
  <si>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</si>
  <si>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</si>
  <si>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</si>
  <si>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</si>
  <si>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</si>
  <si>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</si>
  <si>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</si>
  <si>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</si>
  <si>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</si>
  <si>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</si>
  <si>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</si>
  <si>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</si>
  <si>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</si>
  <si>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</si>
  <si>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</si>
  <si>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</si>
  <si>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</si>
  <si>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</si>
  <si>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</si>
  <si>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</si>
  <si>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</si>
  <si>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</si>
  <si>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</si>
  <si>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</si>
  <si>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</si>
  <si>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</si>
  <si>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</si>
  <si>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</si>
  <si>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</si>
  <si>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</si>
  <si>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</si>
  <si>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</si>
  <si>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</si>
  <si>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</si>
  <si>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</si>
  <si>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</si>
  <si>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</si>
  <si>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</si>
  <si>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</si>
  <si>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</si>
  <si>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</si>
  <si>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</si>
  <si>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</si>
  <si>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</si>
  <si>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</si>
  <si>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</si>
  <si>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</si>
  <si>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</si>
  <si>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</si>
  <si>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</si>
  <si>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</si>
  <si>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</si>
  <si>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</si>
  <si>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</si>
  <si>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</si>
  <si>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</si>
  <si>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</si>
  <si>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</si>
  <si>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</si>
  <si>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</si>
  <si>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</si>
  <si>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</si>
  <si>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</si>
  <si>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</si>
  <si>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</si>
  <si>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</si>
  <si>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</si>
  <si>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</si>
  <si>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</si>
  <si>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</si>
  <si>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</si>
  <si>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</si>
  <si>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</si>
  <si>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</si>
  <si>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</si>
  <si>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</si>
  <si>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</si>
  <si>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</si>
  <si>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</si>
  <si>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</si>
  <si>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</si>
  <si>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</si>
  <si>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</si>
  <si>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</si>
  <si>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</si>
  <si>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</si>
  <si>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</si>
  <si>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</si>
  <si>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</si>
  <si>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</si>
  <si>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</si>
  <si>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</si>
  <si>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</si>
  <si>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</si>
  <si>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</si>
  <si>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</si>
  <si>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</si>
  <si>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</si>
  <si>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</si>
  <si>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</si>
  <si>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</si>
  <si>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</si>
  <si>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</si>
  <si>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</si>
  <si>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</si>
  <si>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</si>
  <si>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</si>
  <si>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</si>
  <si>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</si>
  <si>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</si>
  <si>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</si>
  <si>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</si>
  <si>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</si>
  <si>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</si>
  <si>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</si>
  <si>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</si>
  <si>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</si>
  <si>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</si>
  <si>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</si>
  <si>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</si>
  <si>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</si>
  <si>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</si>
  <si>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</si>
  <si>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</si>
  <si>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</si>
  <si>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</si>
  <si>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</si>
  <si>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</si>
  <si>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</si>
  <si>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</si>
  <si>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</si>
  <si>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</si>
  <si>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</si>
  <si>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</si>
  <si>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</si>
  <si>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</si>
  <si>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</si>
  <si>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</si>
  <si>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</si>
  <si>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</si>
  <si>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</si>
  <si>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</si>
  <si>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</si>
  <si>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</si>
  <si>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</si>
  <si>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</si>
  <si>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</si>
  <si>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</si>
  <si>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</si>
  <si>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</si>
  <si>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</si>
  <si>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</si>
  <si>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</si>
  <si>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</si>
  <si>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</si>
  <si>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</si>
  <si>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</si>
  <si>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</si>
  <si>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</si>
  <si>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</si>
  <si>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</si>
  <si>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</si>
  <si>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</si>
  <si>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</si>
  <si>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</si>
  <si>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</si>
  <si>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</si>
  <si>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</si>
  <si>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</si>
  <si>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</si>
  <si>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</si>
  <si>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</si>
  <si>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</si>
  <si>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</si>
  <si>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</si>
  <si>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</si>
  <si>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</si>
  <si>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</si>
  <si>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</si>
  <si>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</si>
  <si>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</si>
  <si>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</si>
  <si>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</si>
  <si>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</si>
  <si>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</si>
  <si>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</si>
  <si>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</si>
  <si>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</si>
  <si>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</si>
  <si>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</si>
  <si>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</si>
  <si>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</si>
  <si>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</si>
  <si>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</si>
  <si>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</si>
  <si>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</si>
  <si>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</si>
  <si>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</si>
  <si>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</si>
  <si>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</si>
  <si>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</si>
  <si>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</si>
  <si>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</si>
  <si>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</si>
  <si>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</si>
  <si>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</si>
  <si>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</si>
  <si>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</si>
  <si>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</si>
  <si>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</si>
  <si>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</si>
  <si>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</si>
  <si>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</si>
  <si>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</si>
  <si>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</si>
  <si>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</si>
  <si>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</si>
  <si>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</si>
  <si>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</si>
  <si>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</si>
  <si>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</si>
  <si>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</si>
  <si>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</si>
  <si>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</si>
  <si>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</si>
  <si>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</si>
  <si>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</si>
  <si>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</si>
  <si>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</si>
  <si>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</si>
  <si>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</si>
  <si>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</si>
  <si>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</si>
  <si>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</si>
  <si>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</si>
  <si>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</si>
  <si>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</si>
  <si>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</si>
  <si>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</si>
  <si>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</si>
  <si>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</si>
  <si>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</si>
  <si>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</si>
  <si>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</si>
  <si>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</si>
  <si>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</si>
  <si>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</si>
  <si>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</si>
  <si>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</si>
  <si>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</si>
  <si>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</si>
  <si>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</si>
  <si>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</si>
  <si>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</si>
  <si>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</si>
  <si>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</si>
  <si>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</si>
  <si>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</si>
  <si>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</si>
  <si>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</si>
  <si>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</si>
  <si>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</si>
  <si>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</si>
  <si>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</si>
  <si>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</si>
  <si>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</si>
  <si>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</si>
  <si>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</si>
  <si>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</si>
  <si>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</si>
  <si>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</si>
  <si>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</si>
  <si>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</si>
  <si>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</si>
  <si>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</si>
  <si>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</si>
  <si>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</si>
  <si>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</si>
  <si>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</si>
  <si>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</si>
  <si>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</si>
  <si>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</si>
  <si>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</si>
  <si>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</si>
  <si>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</si>
  <si>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</si>
  <si>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</si>
  <si>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</si>
  <si>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</si>
  <si>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</si>
  <si>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</si>
  <si>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</si>
  <si>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</si>
  <si>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</si>
  <si>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</si>
  <si>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</si>
  <si>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</si>
  <si>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</si>
  <si>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</si>
  <si>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</si>
  <si>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</si>
  <si>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</si>
  <si>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</si>
  <si>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</si>
  <si>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</si>
  <si>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</si>
  <si>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</si>
  <si>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</si>
  <si>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</si>
  <si>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</si>
  <si>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</si>
  <si>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</si>
  <si>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</si>
  <si>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</si>
  <si>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</si>
  <si>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</si>
  <si>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</si>
  <si>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</si>
  <si>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</si>
  <si>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</si>
  <si>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</si>
  <si>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</si>
  <si>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</si>
  <si>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</si>
  <si>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</si>
  <si>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</si>
  <si>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</si>
  <si>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</si>
  <si>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</si>
  <si>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</si>
  <si>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</si>
  <si>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</si>
  <si>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</si>
  <si>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</si>
  <si>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</si>
  <si>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</si>
  <si>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</si>
  <si>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</si>
  <si>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</si>
  <si>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</si>
  <si>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</si>
  <si>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</si>
  <si>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</si>
  <si>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</si>
  <si>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</si>
  <si>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</si>
  <si>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</si>
  <si>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</si>
  <si>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</si>
  <si>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</si>
  <si>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</si>
  <si>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</si>
  <si>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</si>
  <si>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</si>
  <si>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</si>
  <si>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</si>
  <si>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</si>
  <si>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</si>
  <si>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</si>
  <si>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</si>
  <si>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</si>
  <si>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</si>
  <si>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</si>
  <si>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</si>
  <si>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</si>
  <si>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</si>
  <si>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</si>
  <si>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</si>
  <si>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</si>
  <si>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</si>
  <si>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</si>
  <si>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</si>
  <si>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</si>
  <si>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</si>
  <si>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</si>
  <si>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</si>
  <si>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</si>
  <si>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</si>
  <si>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</si>
  <si>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</si>
  <si>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</si>
  <si>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</si>
  <si>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</si>
  <si>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</si>
  <si>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</si>
  <si>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</si>
  <si>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</si>
  <si>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</si>
  <si>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</si>
  <si>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</si>
  <si>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</si>
  <si>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</si>
  <si>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</si>
  <si>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</si>
  <si>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</si>
  <si>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</si>
  <si>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</si>
  <si>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</si>
  <si>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</si>
  <si>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</si>
  <si>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</si>
  <si>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</si>
  <si>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</si>
  <si>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</si>
  <si>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</si>
  <si>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</si>
  <si>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</si>
  <si>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</si>
  <si>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</si>
  <si>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</si>
  <si>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</si>
  <si>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</si>
  <si>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</si>
  <si>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</si>
  <si>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</si>
  <si>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</si>
  <si>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</si>
  <si>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</si>
  <si>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</si>
  <si>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</si>
  <si>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</si>
  <si>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</si>
  <si>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</si>
  <si>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</si>
  <si>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</si>
  <si>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</si>
  <si>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</si>
  <si>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</si>
  <si>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</si>
  <si>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</si>
  <si>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</si>
  <si>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</si>
  <si>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</si>
  <si>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</si>
  <si>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</si>
  <si>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</si>
  <si>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</si>
  <si>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</si>
  <si>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</si>
  <si>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</si>
  <si>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</si>
  <si>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</si>
  <si>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</si>
  <si>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</si>
  <si>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</si>
  <si>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</si>
  <si>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</si>
  <si>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</si>
  <si>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</si>
  <si>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</si>
  <si>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</si>
  <si>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</si>
  <si>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</si>
  <si>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</si>
  <si>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</si>
  <si>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</si>
  <si>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</si>
  <si>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</si>
  <si>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</si>
  <si>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</si>
  <si>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</si>
  <si>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</si>
  <si>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</si>
  <si>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</si>
  <si>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</si>
  <si>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</si>
  <si>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</si>
  <si>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</si>
  <si>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</si>
  <si>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</si>
  <si>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</si>
  <si>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</si>
  <si>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</si>
  <si>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</si>
  <si>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</si>
  <si>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</si>
  <si>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</si>
  <si>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</si>
  <si>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</si>
  <si>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</si>
  <si>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</si>
  <si>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</si>
  <si>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</si>
  <si>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</si>
  <si>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</si>
  <si>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</si>
  <si>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</si>
  <si>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</si>
  <si>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</si>
  <si>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</si>
  <si>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</si>
  <si>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</si>
  <si>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</si>
  <si>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</si>
  <si>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</si>
  <si>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</si>
  <si>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</si>
  <si>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</si>
  <si>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</si>
  <si>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</si>
  <si>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</si>
  <si>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</si>
  <si>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</si>
  <si>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</si>
  <si>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</si>
  <si>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</si>
  <si>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</si>
  <si>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</si>
  <si>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</si>
  <si>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</si>
  <si>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</si>
  <si>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</si>
  <si>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</si>
  <si>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</si>
  <si>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</si>
  <si>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</si>
  <si>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</si>
  <si>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</si>
  <si>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</si>
  <si>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</si>
  <si>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</si>
  <si>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</si>
  <si>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</si>
  <si>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</si>
  <si>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</si>
  <si>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</si>
  <si>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</si>
  <si>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</si>
  <si>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</si>
  <si>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</si>
  <si>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</si>
  <si>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</si>
  <si>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</si>
  <si>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</si>
  <si>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</si>
  <si>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</si>
  <si>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</si>
  <si>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</si>
  <si>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</si>
  <si>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</si>
  <si>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</si>
  <si>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</si>
  <si>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</si>
  <si>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</si>
  <si>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</si>
  <si>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</si>
  <si>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</si>
  <si>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</si>
  <si>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</si>
  <si>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</si>
  <si>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</si>
  <si>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</si>
  <si>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</si>
  <si>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</si>
  <si>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</si>
  <si>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</si>
  <si>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</si>
  <si>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</si>
  <si>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</si>
  <si>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</si>
  <si>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</si>
  <si>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</si>
  <si>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</si>
  <si>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</si>
  <si>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</si>
  <si>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</si>
  <si>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</si>
  <si>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</si>
  <si>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</si>
  <si>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</si>
  <si>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</si>
  <si>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</si>
  <si>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</si>
  <si>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</si>
  <si>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</si>
  <si>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</si>
  <si>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</si>
  <si>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</si>
  <si>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</si>
  <si>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</si>
  <si>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</si>
  <si>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</si>
  <si>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</si>
  <si>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</si>
  <si>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</si>
  <si>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</si>
  <si>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</si>
  <si>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</si>
  <si>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</si>
  <si>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</si>
  <si>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</si>
  <si>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</si>
  <si>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</si>
  <si>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</si>
  <si>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</si>
  <si>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</si>
  <si>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</si>
  <si>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</si>
  <si>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</si>
  <si>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</si>
  <si>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</si>
  <si>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</si>
  <si>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</si>
  <si>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</si>
  <si>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</si>
  <si>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</si>
  <si>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</si>
  <si>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</si>
  <si>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</si>
  <si>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</si>
  <si>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</si>
  <si>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</si>
  <si>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</si>
  <si>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</si>
  <si>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</si>
  <si>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</si>
  <si>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</si>
  <si>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</si>
  <si>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</si>
  <si>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</si>
  <si>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</si>
  <si>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</si>
  <si>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</si>
  <si>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</si>
  <si>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</si>
  <si>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</si>
  <si>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</si>
  <si>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</si>
  <si>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</si>
  <si>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</si>
  <si>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</si>
  <si>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</si>
  <si>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</si>
  <si>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</si>
  <si>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</si>
  <si>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</si>
  <si>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</si>
  <si>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</si>
  <si>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</si>
  <si>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</si>
  <si>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</si>
  <si>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</si>
  <si>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</si>
  <si>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</si>
  <si>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</si>
  <si>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</si>
  <si>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</si>
  <si>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</si>
  <si>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</si>
  <si>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</si>
  <si>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</si>
  <si>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</si>
  <si>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</si>
  <si>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</si>
  <si>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</si>
  <si>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</si>
  <si>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</si>
  <si>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</si>
  <si>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</si>
  <si>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</si>
  <si>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</si>
  <si>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</si>
  <si>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</si>
  <si>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</si>
  <si>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</si>
  <si>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</si>
  <si>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</si>
  <si>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</si>
  <si>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</si>
  <si>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</si>
  <si>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</si>
  <si>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</si>
  <si>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</si>
  <si>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</si>
  <si>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</si>
  <si>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</si>
  <si>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</si>
  <si>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</si>
  <si>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</si>
  <si>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</si>
  <si>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</si>
  <si>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</si>
  <si>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</si>
  <si>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</si>
  <si>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</si>
  <si>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</si>
  <si>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</si>
  <si>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</si>
  <si>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</si>
  <si>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</si>
  <si>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</si>
  <si>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</si>
  <si>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</si>
  <si>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</si>
  <si>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</si>
  <si>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</si>
  <si>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</si>
  <si>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</si>
  <si>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</si>
  <si>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</si>
  <si>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</si>
  <si>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</si>
  <si>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</si>
  <si>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</si>
  <si>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</si>
  <si>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</si>
  <si>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</si>
  <si>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</si>
  <si>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</si>
  <si>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</si>
  <si>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</si>
  <si>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</si>
  <si>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</si>
  <si>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</si>
  <si>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</si>
  <si>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</si>
  <si>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</si>
  <si>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</si>
  <si>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</si>
  <si>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</si>
  <si>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</si>
  <si>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</si>
  <si>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</si>
  <si>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</si>
  <si>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</si>
  <si>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</si>
  <si>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</si>
  <si>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</si>
  <si>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</si>
  <si>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</si>
  <si>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</si>
  <si>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</si>
  <si>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</si>
  <si>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</si>
  <si>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</si>
  <si>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</si>
  <si>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</si>
  <si>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</si>
  <si>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</si>
  <si>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</si>
  <si>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</si>
  <si>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</si>
  <si>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</si>
  <si>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</si>
  <si>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</si>
  <si>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</si>
  <si>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</si>
  <si>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</si>
  <si>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</si>
  <si>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</si>
  <si>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</si>
  <si>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</si>
  <si>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</si>
  <si>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</si>
  <si>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</si>
  <si>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</si>
  <si>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</si>
  <si>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</si>
  <si>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</si>
  <si>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</si>
  <si>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</si>
  <si>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</si>
  <si>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</si>
  <si>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</si>
  <si>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</si>
  <si>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</si>
  <si>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</si>
  <si>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</si>
  <si>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</si>
  <si>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</si>
  <si>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</si>
  <si>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</si>
  <si>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</si>
  <si>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</si>
  <si>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</si>
  <si>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</si>
  <si>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</si>
  <si>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</si>
  <si>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</si>
  <si>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</si>
  <si>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</si>
  <si>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</si>
  <si>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</si>
  <si>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</si>
  <si>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</si>
  <si>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</si>
  <si>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</si>
  <si>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</si>
  <si>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</si>
  <si>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</si>
  <si>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</si>
  <si>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</si>
  <si>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</si>
  <si>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</si>
  <si>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</si>
  <si>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</si>
  <si>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</si>
  <si>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</si>
  <si>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</si>
  <si>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</si>
  <si>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</si>
  <si>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</si>
  <si>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</si>
  <si>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</si>
  <si>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</si>
  <si>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</si>
  <si>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</si>
  <si>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</si>
  <si>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</si>
  <si>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</si>
  <si>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</si>
  <si>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</si>
  <si>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</si>
  <si>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</si>
  <si>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</si>
  <si>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</si>
  <si>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</si>
  <si>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</si>
  <si>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</si>
  <si>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</si>
  <si>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</si>
  <si>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</si>
  <si>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</si>
  <si>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</si>
  <si>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</si>
  <si>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</si>
  <si>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</si>
  <si>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</si>
  <si>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</si>
  <si>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</si>
  <si>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</si>
  <si>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</si>
  <si>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</si>
  <si>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</si>
  <si>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</si>
  <si>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</si>
  <si>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</si>
  <si>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</si>
  <si>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</si>
  <si>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</si>
  <si>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</si>
  <si>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</si>
  <si>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</si>
  <si>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</si>
  <si>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</si>
  <si>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</si>
  <si>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</si>
  <si>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</si>
  <si>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</si>
  <si>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</si>
  <si>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</si>
  <si>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</si>
  <si>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</si>
  <si>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</si>
  <si>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</si>
  <si>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</si>
  <si>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</si>
  <si>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</si>
  <si>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</si>
  <si>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</si>
  <si>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</si>
  <si>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</si>
  <si>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</si>
  <si>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</si>
  <si>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</si>
  <si>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</si>
  <si>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</si>
  <si>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</si>
  <si>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</si>
  <si>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</si>
  <si>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</si>
  <si>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</si>
  <si>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</si>
  <si>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</si>
  <si>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</si>
  <si>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</si>
  <si>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</si>
  <si>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</si>
  <si>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</si>
  <si>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</si>
  <si>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</si>
  <si>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</si>
  <si>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</si>
  <si>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</si>
  <si>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</si>
  <si>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</si>
  <si>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</si>
  <si>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</si>
  <si>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</si>
  <si>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</si>
  <si>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</si>
  <si>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</si>
  <si>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</si>
  <si>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</si>
  <si>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</si>
  <si>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</si>
  <si>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</si>
  <si>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</si>
  <si>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</si>
  <si>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</si>
  <si>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</si>
  <si>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</si>
  <si>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</si>
  <si>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</si>
  <si>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</si>
  <si>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</si>
  <si>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</si>
  <si>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</si>
  <si>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</si>
  <si>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</si>
  <si>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</si>
  <si>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</si>
  <si>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</si>
  <si>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</si>
  <si>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</si>
  <si>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</si>
  <si>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</si>
  <si>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</si>
  <si>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</si>
  <si>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</si>
  <si>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</si>
  <si>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</si>
  <si>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</si>
  <si>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</si>
  <si>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</si>
  <si>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</si>
  <si>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</si>
  <si>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</si>
  <si>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</si>
  <si>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</si>
  <si>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</si>
  <si>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</si>
  <si>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</si>
  <si>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</si>
  <si>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</si>
  <si>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</si>
  <si>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</si>
  <si>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</si>
  <si>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</si>
  <si>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</si>
  <si>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</si>
  <si>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</si>
  <si>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</si>
  <si>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</si>
  <si>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</si>
  <si>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</si>
  <si>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</si>
  <si>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</si>
  <si>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</si>
  <si>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</si>
  <si>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</si>
  <si>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</si>
  <si>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</si>
  <si>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</si>
  <si>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</si>
  <si>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</si>
  <si>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</si>
  <si>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</si>
  <si>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</si>
  <si>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</si>
  <si>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</si>
  <si>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</si>
  <si>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</si>
  <si>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</si>
  <si>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</si>
  <si>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</si>
  <si>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</si>
  <si>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</si>
  <si>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</si>
  <si>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</si>
  <si>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</si>
  <si>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</si>
  <si>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</si>
  <si>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</si>
  <si>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</si>
  <si>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</si>
  <si>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</si>
  <si>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</si>
  <si>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</si>
  <si>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</si>
  <si>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</si>
  <si>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</si>
  <si>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</si>
  <si>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</si>
  <si>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</si>
  <si>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</si>
  <si>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</si>
  <si>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</si>
  <si>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</si>
  <si>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</si>
  <si>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</si>
  <si>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</si>
  <si>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</si>
  <si>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</si>
  <si>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</si>
  <si>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</si>
  <si>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</si>
  <si>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</si>
  <si>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</si>
  <si>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</si>
  <si>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</si>
  <si>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</si>
  <si>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</si>
  <si>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</si>
  <si>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</si>
  <si>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</si>
  <si>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</si>
  <si>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</si>
  <si>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</si>
  <si>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</si>
  <si>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</si>
  <si>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</si>
  <si>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</si>
  <si>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</si>
  <si>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</si>
  <si>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</si>
  <si>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</si>
  <si>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</si>
  <si>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</si>
  <si>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</si>
  <si>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</si>
  <si>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</si>
  <si>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</si>
  <si>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</si>
  <si>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</si>
  <si>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</si>
  <si>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</si>
  <si>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</si>
  <si>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</si>
  <si>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</si>
  <si>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</si>
  <si>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</si>
  <si>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</si>
  <si>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</si>
  <si>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</si>
  <si>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</si>
  <si>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</si>
  <si>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</si>
  <si>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</si>
  <si>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</si>
  <si>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</si>
  <si>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</si>
  <si>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</si>
  <si>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</si>
  <si>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</si>
  <si>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</si>
  <si>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</si>
  <si>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</si>
  <si>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</si>
  <si>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</si>
  <si>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</si>
  <si>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</si>
  <si>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</si>
  <si>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</si>
  <si>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</si>
  <si>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</si>
  <si>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</si>
  <si>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</si>
  <si>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</si>
  <si>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</si>
  <si>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</si>
  <si>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</si>
  <si>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</si>
  <si>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</si>
  <si>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</si>
  <si>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</si>
  <si>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</si>
  <si>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</si>
  <si>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</si>
  <si>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</si>
  <si>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</si>
  <si>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</si>
  <si>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</si>
  <si>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</si>
  <si>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</si>
  <si>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</si>
  <si>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</si>
  <si>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</si>
  <si>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</si>
  <si>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</si>
  <si>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</si>
  <si>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</si>
  <si>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</si>
  <si>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</si>
  <si>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</si>
  <si>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</si>
  <si>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</si>
  <si>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</si>
  <si>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</si>
  <si>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</si>
  <si>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</si>
  <si>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</si>
  <si>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</si>
  <si>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</si>
  <si>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</si>
  <si>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</si>
  <si>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</si>
  <si>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</si>
  <si>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</si>
  <si>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</si>
  <si>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</si>
  <si>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</si>
  <si>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</si>
  <si>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</si>
  <si>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</si>
  <si>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</si>
  <si>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</si>
  <si>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</si>
  <si>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</si>
  <si>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</si>
  <si>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</si>
  <si>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</si>
  <si>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</si>
  <si>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</si>
  <si>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</si>
  <si>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</si>
  <si>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</si>
  <si>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</si>
  <si>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</si>
  <si>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</si>
  <si>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</si>
  <si>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</si>
  <si>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</si>
  <si>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</si>
  <si>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</si>
  <si>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</si>
  <si>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</si>
  <si>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</si>
  <si>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</si>
  <si>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</si>
  <si>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</si>
  <si>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</si>
  <si>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</si>
  <si>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</si>
  <si>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</si>
  <si>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</si>
  <si>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</si>
  <si>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</si>
  <si>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</si>
  <si>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</si>
  <si>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</si>
  <si>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</si>
  <si>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</si>
  <si>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</si>
  <si>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</si>
  <si>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</si>
  <si>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</si>
  <si>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</si>
  <si>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</si>
  <si>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</si>
  <si>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</si>
  <si>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</si>
  <si>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</si>
  <si>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</si>
  <si>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</si>
  <si>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</si>
  <si>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</si>
  <si>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</si>
  <si>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</si>
  <si>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</si>
  <si>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</si>
  <si>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</si>
  <si>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</si>
  <si>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</si>
  <si>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</si>
  <si>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</si>
  <si>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</si>
  <si>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</si>
  <si>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</si>
  <si>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</si>
  <si>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</si>
  <si>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</si>
  <si>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</si>
  <si>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</si>
  <si>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</si>
  <si>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</si>
  <si>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</si>
  <si>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</si>
  <si>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</si>
  <si>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</si>
  <si>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</si>
  <si>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</si>
  <si>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</si>
  <si>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</si>
  <si>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</si>
  <si>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</si>
  <si>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</si>
  <si>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</si>
  <si>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</si>
  <si>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</si>
  <si>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</si>
  <si>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</si>
  <si>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</si>
  <si>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</si>
  <si>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</si>
  <si>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</si>
  <si>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</si>
  <si>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</si>
  <si>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</si>
  <si>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</si>
  <si>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</si>
  <si>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</si>
  <si>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</si>
  <si>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</si>
  <si>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</si>
  <si>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</si>
  <si>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</si>
  <si>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</si>
  <si>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</si>
  <si>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</si>
  <si>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</si>
  <si>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</si>
  <si>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</si>
  <si>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</si>
  <si>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</si>
  <si>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</si>
  <si>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</si>
  <si>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</si>
  <si>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</si>
  <si>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</si>
  <si>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</si>
  <si>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</si>
  <si>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</si>
  <si>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</si>
  <si>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</si>
  <si>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</si>
  <si>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</si>
  <si>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</si>
  <si>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</si>
  <si>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</si>
  <si>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</si>
  <si>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</si>
  <si>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</si>
  <si>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</si>
  <si>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</si>
  <si>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</si>
  <si>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</si>
  <si>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</si>
  <si>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</si>
  <si>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</si>
  <si>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</si>
  <si>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</si>
  <si>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</si>
  <si>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</si>
  <si>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</si>
  <si>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</si>
  <si>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</si>
  <si>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</si>
  <si>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</si>
  <si>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</si>
  <si>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</si>
  <si>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</si>
  <si>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</si>
  <si>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</si>
  <si>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</si>
  <si>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</si>
  <si>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</si>
  <si>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</si>
  <si>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</si>
  <si>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</si>
  <si>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</si>
  <si>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</si>
  <si>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</si>
  <si>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</si>
  <si>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</si>
  <si>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</si>
  <si>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</si>
  <si>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</si>
  <si>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</si>
  <si>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</si>
  <si>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</si>
  <si>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</si>
  <si>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</si>
  <si>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</si>
  <si>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</si>
  <si>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</si>
  <si>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</si>
  <si>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</si>
  <si>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</si>
  <si>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</si>
  <si>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</si>
  <si>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</si>
  <si>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</si>
  <si>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</si>
  <si>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</si>
  <si>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</si>
  <si>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</si>
  <si>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</si>
  <si>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</si>
  <si>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</si>
  <si>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</si>
  <si>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</si>
  <si>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</si>
  <si>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</si>
  <si>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</si>
  <si>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</si>
  <si>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</si>
  <si>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</si>
  <si>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</si>
  <si>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</si>
  <si>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</si>
  <si>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</si>
  <si>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</si>
  <si>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</si>
  <si>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</si>
  <si>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</si>
  <si>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</si>
  <si>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</si>
  <si>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</si>
  <si>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</si>
  <si>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</si>
  <si>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</si>
  <si>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</si>
  <si>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</si>
  <si>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</si>
  <si>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</si>
  <si>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</si>
  <si>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</si>
  <si>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</si>
  <si>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</si>
  <si>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</si>
  <si>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</si>
  <si>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</si>
  <si>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</si>
  <si>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</si>
  <si>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</si>
  <si>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</si>
  <si>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</si>
  <si>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</si>
  <si>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</si>
  <si>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</si>
  <si>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</si>
  <si>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</si>
  <si>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</si>
  <si>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</si>
  <si>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</si>
  <si>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</si>
  <si>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</si>
  <si>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</si>
  <si>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</si>
  <si>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</si>
  <si>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</si>
  <si>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</si>
  <si>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</si>
  <si>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</si>
  <si>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</si>
  <si>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</si>
  <si>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</si>
  <si>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</si>
  <si>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</si>
  <si>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</si>
  <si>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</si>
  <si>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</si>
  <si>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</si>
  <si>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</si>
  <si>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</si>
  <si>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</si>
  <si>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</si>
  <si>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</si>
  <si>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</si>
  <si>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</si>
  <si>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</si>
  <si>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</si>
  <si>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</si>
  <si>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</si>
  <si>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</si>
  <si>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</si>
  <si>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</si>
  <si>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</si>
  <si>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</si>
  <si>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</si>
  <si>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</si>
  <si>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</si>
  <si>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</si>
  <si>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</si>
  <si>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</si>
  <si>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</si>
  <si>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</si>
  <si>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</si>
  <si>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</si>
  <si>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</si>
  <si>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</si>
  <si>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</si>
  <si>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</si>
  <si>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</si>
  <si>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</si>
  <si>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</si>
  <si>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</si>
  <si>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</si>
  <si>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</si>
  <si>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</si>
  <si>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</si>
  <si>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</si>
  <si>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</si>
  <si>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</si>
  <si>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</si>
  <si>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</si>
  <si>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</si>
  <si>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</si>
  <si>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</si>
  <si>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</si>
  <si>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</si>
  <si>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</si>
  <si>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</si>
  <si>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</si>
  <si>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</si>
  <si>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</si>
  <si>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</si>
  <si>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</si>
  <si>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</si>
  <si>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</si>
  <si>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</si>
  <si>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</si>
  <si>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</si>
  <si>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</si>
  <si>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</si>
  <si>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</si>
  <si>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</si>
  <si>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</si>
  <si>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</si>
  <si>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</si>
  <si>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</si>
  <si>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</si>
  <si>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</si>
  <si>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</si>
  <si>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</si>
  <si>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</si>
  <si>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</si>
  <si>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</si>
  <si>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</si>
  <si>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</si>
  <si>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</si>
  <si>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</si>
  <si>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</si>
  <si>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</si>
  <si>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</si>
  <si>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</si>
  <si>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</si>
  <si>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</si>
  <si>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</si>
  <si>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</si>
  <si>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</si>
  <si>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</si>
  <si>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</si>
  <si>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</si>
  <si>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</si>
  <si>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</si>
  <si>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</si>
  <si>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</si>
  <si>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</si>
  <si>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</si>
  <si>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</si>
  <si>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</si>
  <si>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</si>
  <si>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</si>
  <si>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</si>
  <si>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</si>
  <si>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</si>
  <si>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</si>
  <si>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</si>
  <si>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</si>
  <si>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</si>
  <si>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</si>
  <si>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</si>
  <si>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</si>
  <si>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</si>
  <si>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</si>
  <si>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</si>
  <si>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</si>
  <si>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</si>
  <si>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</si>
  <si>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</si>
  <si>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</si>
  <si>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</si>
  <si>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</si>
  <si>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</si>
  <si>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</si>
  <si>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</si>
  <si>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</si>
  <si>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</si>
  <si>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</si>
  <si>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</si>
  <si>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</si>
  <si>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</si>
  <si>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</si>
  <si>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</si>
  <si>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</si>
  <si>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</si>
  <si>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</si>
  <si>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</si>
  <si>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</si>
  <si>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</si>
  <si>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</si>
  <si>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</si>
  <si>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</si>
  <si>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</si>
  <si>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</si>
  <si>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</si>
  <si>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</si>
  <si>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</si>
  <si>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</si>
  <si>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</si>
  <si>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</si>
  <si>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</si>
  <si>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</si>
  <si>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</si>
  <si>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</si>
  <si>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</si>
  <si>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</si>
  <si>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</si>
  <si>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</si>
  <si>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</si>
  <si>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</si>
  <si>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</si>
  <si>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</si>
  <si>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</si>
  <si>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</si>
  <si>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</si>
  <si>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</si>
  <si>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</si>
  <si>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</si>
  <si>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</si>
  <si>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</si>
  <si>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</si>
  <si>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</si>
  <si>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</si>
  <si>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</si>
  <si>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</si>
  <si>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</si>
  <si>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</si>
  <si>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</si>
  <si>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</si>
  <si>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</si>
  <si>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</si>
  <si>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</si>
  <si>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</si>
  <si>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</si>
  <si>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</si>
  <si>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</si>
  <si>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</si>
  <si>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</si>
  <si>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</si>
  <si>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</si>
  <si>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</si>
  <si>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</si>
  <si>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</si>
  <si>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</si>
  <si>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</si>
  <si>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</si>
  <si>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</si>
  <si>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</si>
  <si>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</si>
  <si>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</si>
  <si>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</si>
  <si>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</si>
  <si>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</si>
  <si>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</si>
  <si>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</si>
  <si>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</si>
  <si>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</si>
  <si>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</si>
  <si>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</si>
  <si>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</si>
  <si>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</si>
  <si>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</si>
  <si>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</si>
  <si>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</si>
  <si>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</si>
  <si>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</si>
  <si>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</si>
  <si>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</si>
  <si>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</si>
  <si>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</si>
  <si>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</si>
  <si>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</si>
  <si>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</si>
  <si>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</si>
  <si>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</si>
  <si>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</si>
  <si>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</si>
  <si>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</si>
  <si>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</si>
  <si>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</si>
  <si>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</si>
  <si>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</si>
  <si>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</si>
  <si>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</si>
  <si>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</si>
  <si>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</si>
  <si>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</si>
  <si>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</si>
  <si>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</si>
  <si>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</si>
  <si>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</si>
  <si>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</si>
  <si>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</si>
  <si>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</si>
  <si>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</si>
  <si>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</si>
  <si>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</si>
  <si>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</si>
  <si>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</si>
  <si>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</si>
  <si>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</si>
  <si>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</si>
  <si>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</si>
  <si>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</si>
  <si>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</si>
  <si>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</si>
  <si>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</si>
  <si>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</si>
  <si>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</si>
  <si>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</si>
  <si>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</si>
  <si>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</si>
  <si>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</si>
  <si>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</si>
  <si>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</si>
  <si>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</si>
  <si>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</si>
  <si>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</si>
  <si>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</si>
  <si>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</si>
  <si>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</si>
  <si>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</si>
  <si>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</si>
  <si>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</si>
  <si>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</si>
  <si>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</si>
  <si>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</si>
  <si>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</si>
  <si>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</si>
  <si>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</si>
  <si>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</si>
  <si>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</si>
  <si>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</si>
  <si>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</si>
  <si>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</si>
  <si>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</si>
  <si>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</si>
  <si>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</si>
  <si>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</si>
  <si>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</si>
  <si>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</si>
  <si>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</si>
  <si>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</si>
  <si>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</si>
  <si>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</si>
  <si>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</si>
  <si>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</si>
  <si>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</si>
  <si>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</si>
  <si>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</si>
  <si>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</si>
  <si>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</si>
  <si>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</si>
  <si>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</si>
  <si>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</si>
  <si>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</si>
  <si>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</si>
  <si>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</si>
  <si>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</si>
  <si>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</si>
  <si>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</si>
  <si>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</si>
  <si>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</si>
  <si>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</si>
  <si>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</si>
  <si>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</si>
  <si>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</si>
  <si>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</si>
  <si>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</si>
  <si>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</si>
  <si>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</si>
  <si>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</si>
  <si>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</si>
  <si>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</si>
  <si>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</si>
  <si>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</si>
  <si>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</si>
  <si>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</si>
  <si>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</si>
  <si>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</si>
  <si>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</si>
  <si>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</si>
  <si>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</si>
  <si>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</si>
  <si>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</si>
  <si>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</si>
  <si>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</si>
  <si>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</si>
  <si>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</si>
  <si>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</si>
  <si>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</si>
  <si>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</si>
  <si>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</si>
  <si>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</si>
  <si>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</si>
  <si>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</si>
  <si>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</si>
  <si>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</si>
  <si>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</si>
  <si>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</si>
  <si>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</si>
  <si>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</si>
  <si>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</si>
  <si>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</si>
  <si>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</si>
  <si>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</si>
  <si>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</si>
  <si>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</si>
  <si>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</si>
  <si>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</si>
  <si>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</si>
  <si>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</si>
  <si>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</si>
  <si>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</si>
  <si>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</si>
  <si>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</si>
  <si>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</si>
  <si>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</si>
  <si>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</si>
  <si>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</si>
  <si>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</si>
  <si>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</si>
  <si>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</si>
  <si>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</si>
  <si>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</si>
  <si>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</si>
  <si>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</si>
  <si>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</si>
  <si>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</si>
  <si>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</si>
  <si>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</si>
  <si>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</si>
  <si>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</si>
  <si>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</si>
  <si>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</si>
  <si>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</si>
  <si>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</si>
  <si>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</si>
  <si>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</si>
  <si>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</si>
  <si>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</si>
  <si>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</si>
  <si>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</si>
  <si>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</si>
  <si>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</si>
  <si>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</si>
  <si>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</si>
  <si>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</si>
  <si>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</si>
  <si>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</si>
  <si>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</si>
  <si>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</si>
  <si>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</si>
  <si>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</si>
  <si>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</si>
  <si>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</si>
  <si>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</si>
  <si>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</si>
  <si>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</si>
  <si>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</si>
  <si>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</si>
  <si>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</si>
  <si>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</si>
  <si>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</si>
  <si>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</si>
  <si>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</si>
  <si>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</si>
  <si>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</si>
  <si>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</si>
  <si>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</si>
  <si>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</si>
  <si>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</si>
  <si>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</si>
  <si>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</si>
  <si>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</si>
  <si>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</si>
  <si>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</si>
  <si>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</si>
  <si>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</si>
  <si>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</si>
  <si>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</si>
  <si>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</si>
  <si>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</si>
  <si>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</si>
  <si>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</si>
  <si>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</si>
  <si>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</si>
  <si>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</si>
  <si>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</si>
  <si>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</si>
  <si>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</si>
  <si>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</si>
  <si>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</si>
  <si>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</si>
  <si>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</si>
  <si>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</si>
  <si>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</si>
  <si>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</si>
  <si>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</si>
  <si>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</si>
  <si>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</si>
  <si>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</si>
  <si>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</si>
  <si>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</si>
  <si>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</si>
  <si>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</si>
  <si>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</si>
  <si>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</si>
  <si>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</si>
  <si>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</si>
  <si>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</si>
  <si>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</si>
  <si>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</si>
  <si>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</si>
  <si>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</si>
  <si>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</si>
  <si>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</si>
  <si>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</si>
  <si>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</si>
  <si>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</si>
  <si>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</si>
  <si>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</si>
  <si>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</si>
  <si>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</si>
  <si>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</si>
  <si>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</si>
  <si>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</si>
  <si>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</si>
  <si>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</si>
  <si>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</si>
  <si>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</si>
  <si>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</si>
  <si>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</si>
  <si>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</si>
  <si>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</si>
  <si>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</si>
  <si>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</si>
  <si>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</si>
  <si>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</si>
  <si>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</si>
  <si>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</si>
  <si>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</si>
  <si>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</si>
  <si>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</si>
  <si>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</si>
  <si>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</si>
  <si>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</si>
  <si>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</si>
  <si>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</si>
  <si>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</si>
  <si>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</si>
  <si>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</si>
  <si>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</si>
  <si>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</si>
  <si>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</si>
  <si>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</si>
  <si>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</si>
  <si>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</si>
  <si>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</si>
  <si>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</si>
  <si>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</si>
  <si>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</si>
  <si>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</si>
  <si>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</si>
  <si>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</si>
  <si>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</si>
  <si>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</si>
  <si>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</si>
  <si>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</si>
  <si>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</si>
  <si>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</si>
  <si>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</si>
  <si>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</si>
  <si>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</si>
  <si>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</si>
  <si>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</si>
  <si>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</si>
  <si>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</si>
  <si>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</si>
  <si>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</si>
  <si>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</si>
  <si>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</si>
  <si>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</si>
  <si>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</si>
  <si>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</si>
  <si>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</si>
  <si>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</si>
  <si>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</si>
  <si>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</si>
  <si>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</si>
  <si>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</si>
  <si>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</si>
  <si>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</si>
  <si>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</si>
  <si>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</si>
  <si>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</si>
  <si>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</si>
  <si>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</si>
  <si>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</si>
  <si>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</si>
  <si>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</si>
  <si>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</si>
  <si>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</si>
  <si>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</si>
  <si>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</si>
  <si>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</si>
  <si>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</si>
  <si>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</si>
  <si>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</si>
  <si>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</si>
  <si>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</si>
  <si>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</si>
  <si>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</si>
  <si>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</si>
  <si>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</si>
  <si>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</si>
  <si>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</si>
  <si>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</si>
  <si>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</si>
  <si>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</si>
  <si>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</si>
  <si>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</si>
  <si>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</si>
  <si>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</si>
  <si>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</si>
  <si>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</si>
  <si>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</si>
  <si>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</si>
  <si>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</si>
  <si>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</si>
  <si>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</si>
  <si>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</si>
  <si>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</si>
  <si>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</si>
  <si>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</si>
  <si>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</si>
  <si>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</si>
  <si>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</si>
  <si>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</si>
  <si>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</si>
  <si>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</si>
  <si>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</si>
  <si>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</si>
  <si>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</si>
  <si>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</si>
  <si>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</si>
  <si>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</si>
  <si>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</si>
  <si>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</si>
  <si>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</si>
  <si>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</si>
  <si>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</si>
  <si>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</si>
  <si>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</si>
  <si>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</si>
  <si>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</si>
  <si>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</si>
  <si>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</si>
  <si>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</si>
  <si>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</si>
  <si>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</si>
  <si>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</si>
  <si>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</si>
  <si>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</si>
  <si>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</si>
  <si>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</si>
  <si>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</si>
  <si>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</si>
  <si>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</si>
  <si>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</si>
  <si>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</si>
  <si>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</si>
  <si>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</si>
  <si>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</si>
  <si>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</si>
  <si>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</si>
  <si>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</si>
  <si>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</si>
  <si>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</si>
  <si>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</si>
  <si>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</si>
  <si>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</si>
  <si>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</si>
  <si>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</si>
  <si>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</si>
  <si>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</si>
  <si>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</si>
  <si>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</si>
  <si>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</si>
  <si>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</si>
  <si>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</si>
  <si>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</si>
  <si>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</si>
  <si>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</si>
  <si>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</si>
  <si>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</si>
  <si>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</si>
  <si>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</si>
  <si>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</si>
  <si>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</si>
  <si>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</si>
  <si>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</si>
  <si>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</si>
  <si>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</si>
  <si>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</si>
  <si>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</si>
  <si>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</si>
  <si>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</si>
  <si>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</si>
  <si>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</si>
  <si>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</si>
  <si>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</si>
  <si>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</si>
  <si>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</si>
  <si>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</si>
  <si>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</si>
  <si>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</si>
  <si>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</si>
  <si>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</si>
  <si>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</si>
  <si>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</si>
  <si>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</si>
  <si>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</si>
  <si>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</si>
  <si>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</si>
  <si>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</si>
  <si>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</si>
  <si>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</si>
  <si>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</si>
  <si>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</si>
  <si>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</si>
  <si>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</si>
  <si>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</si>
  <si>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</si>
  <si>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</si>
  <si>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</si>
  <si>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</si>
  <si>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</si>
  <si>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</si>
  <si>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</si>
  <si>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</si>
  <si>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</si>
  <si>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</si>
  <si>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</si>
  <si>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</si>
  <si>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</si>
  <si>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</si>
  <si>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</si>
  <si>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</si>
  <si>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</si>
  <si>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</si>
  <si>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</si>
  <si>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</si>
  <si>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</si>
  <si>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</si>
  <si>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</si>
  <si>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</si>
  <si>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</si>
  <si>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</si>
  <si>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</si>
  <si>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</si>
  <si>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</si>
  <si>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</si>
  <si>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</si>
  <si>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</si>
  <si>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</si>
  <si>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</si>
  <si>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</si>
  <si>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</si>
  <si>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</si>
  <si>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</si>
  <si>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</si>
  <si>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</si>
  <si>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</si>
  <si>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</si>
  <si>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</si>
  <si>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</si>
  <si>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</si>
  <si>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</si>
  <si>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</si>
  <si>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</si>
  <si>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</si>
  <si>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</si>
  <si>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</si>
  <si>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</si>
  <si>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</si>
  <si>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</si>
  <si>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</si>
  <si>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</si>
  <si>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</si>
  <si>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</si>
  <si>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</si>
  <si>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</si>
  <si>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</si>
  <si>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</si>
  <si>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</si>
  <si>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</si>
  <si>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</si>
  <si>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</si>
  <si>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</si>
  <si>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</si>
  <si>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</si>
  <si>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</si>
  <si>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</si>
  <si>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</si>
  <si>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</si>
  <si>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</si>
  <si>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</si>
  <si>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</si>
  <si>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</si>
  <si>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</si>
  <si>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</si>
  <si>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</si>
  <si>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</si>
  <si>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</si>
  <si>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</si>
  <si>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</si>
  <si>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</si>
  <si>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</si>
  <si>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</si>
  <si>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</si>
  <si>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</si>
  <si>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</si>
  <si>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</si>
  <si>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</si>
  <si>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</si>
  <si>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</si>
  <si>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</si>
  <si>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</si>
  <si>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</si>
  <si>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</si>
  <si>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</si>
  <si>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</si>
  <si>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</si>
  <si>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</si>
  <si>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</si>
  <si>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</si>
  <si>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</si>
  <si>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</si>
  <si>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</si>
  <si>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</si>
  <si>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</si>
  <si>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</si>
  <si>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</si>
  <si>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</si>
  <si>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</si>
  <si>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</si>
  <si>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</si>
  <si>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</si>
  <si>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</si>
  <si>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</si>
  <si>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</si>
  <si>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</si>
  <si>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</si>
  <si>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</si>
  <si>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</si>
  <si>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</si>
  <si>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</si>
  <si>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</si>
  <si>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</si>
  <si>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</si>
  <si>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</si>
  <si>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</si>
  <si>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</si>
  <si>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</si>
  <si>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</si>
  <si>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</si>
  <si>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</si>
  <si>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</si>
  <si>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</si>
  <si>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</si>
  <si>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</si>
  <si>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</si>
  <si>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</si>
  <si>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</si>
  <si>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</si>
  <si>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</si>
  <si>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</si>
  <si>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</si>
  <si>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</si>
  <si>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</si>
  <si>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</si>
  <si>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</si>
  <si>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</si>
  <si>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</si>
  <si>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</si>
  <si>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</si>
  <si>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</si>
  <si>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</si>
  <si>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</si>
  <si>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</si>
  <si>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</si>
  <si>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</si>
  <si>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</si>
  <si>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</si>
  <si>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</si>
  <si>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</si>
  <si>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</si>
  <si>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</si>
  <si>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</si>
  <si>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</si>
  <si>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</si>
  <si>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</si>
  <si>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</si>
  <si>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</si>
  <si>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</si>
  <si>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</si>
  <si>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</si>
  <si>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</si>
  <si>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</si>
  <si>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</si>
  <si>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</si>
  <si>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</si>
  <si>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</si>
  <si>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</si>
  <si>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</si>
  <si>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</si>
  <si>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</si>
  <si>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</si>
  <si>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</si>
  <si>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</si>
  <si>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</si>
  <si>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</si>
  <si>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</si>
  <si>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</si>
  <si>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</si>
  <si>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</si>
  <si>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</si>
  <si>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</si>
  <si>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</si>
  <si>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</si>
  <si>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</si>
  <si>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</si>
  <si>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</si>
  <si>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</si>
  <si>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</si>
  <si>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</si>
  <si>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</si>
  <si>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</si>
  <si>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</si>
  <si>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</si>
  <si>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</si>
  <si>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</si>
  <si>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</si>
  <si>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</si>
  <si>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</si>
  <si>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</si>
  <si>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</si>
  <si>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</si>
  <si>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</si>
  <si>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</si>
  <si>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</si>
  <si>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</si>
  <si>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</si>
  <si>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</si>
  <si>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</si>
  <si>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</si>
  <si>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</si>
  <si>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</si>
  <si>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</si>
  <si>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</si>
  <si>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</si>
  <si>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</si>
  <si>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</si>
  <si>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</si>
  <si>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</si>
  <si>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</si>
  <si>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</si>
  <si>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</si>
  <si>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</si>
  <si>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</si>
  <si>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</si>
  <si>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</si>
  <si>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</si>
  <si>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</si>
  <si>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</si>
  <si>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</si>
  <si>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</si>
  <si>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</si>
  <si>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</si>
  <si>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</si>
  <si>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</si>
  <si>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</si>
  <si>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</si>
  <si>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</si>
  <si>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</si>
  <si>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</si>
  <si>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</si>
  <si>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</si>
  <si>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</si>
  <si>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</si>
  <si>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</si>
  <si>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</si>
  <si>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</si>
  <si>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</si>
  <si>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</si>
  <si>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</si>
  <si>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</si>
  <si>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</si>
  <si>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</si>
  <si>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</si>
  <si>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</si>
  <si>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</si>
  <si>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</si>
  <si>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</si>
  <si>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</si>
  <si>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</si>
  <si>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</si>
  <si>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</si>
  <si>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</si>
  <si>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</si>
  <si>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</si>
  <si>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</si>
  <si>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</si>
  <si>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</si>
  <si>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</si>
  <si>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</si>
  <si>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</si>
  <si>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</si>
  <si>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</si>
  <si>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</si>
  <si>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</si>
  <si>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</si>
  <si>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</si>
  <si>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</si>
  <si>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</si>
  <si>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</si>
  <si>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</si>
  <si>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</si>
  <si>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</si>
  <si>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</si>
  <si>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</si>
  <si>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</si>
  <si>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</si>
  <si>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</si>
  <si>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</si>
  <si>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</si>
  <si>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</si>
  <si>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</si>
  <si>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</si>
  <si>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</si>
  <si>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</si>
  <si>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</si>
  <si>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</si>
  <si>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</si>
  <si>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</si>
  <si>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</si>
  <si>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</si>
  <si>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</si>
  <si>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</si>
  <si>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</si>
  <si>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</si>
  <si>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</si>
  <si>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</si>
  <si>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</si>
  <si>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</si>
  <si>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</si>
  <si>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</si>
  <si>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</si>
  <si>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</si>
  <si>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</si>
  <si>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</si>
  <si>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</si>
  <si>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</si>
  <si>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</si>
  <si>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</si>
  <si>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</si>
  <si>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</si>
  <si>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</si>
  <si>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</si>
  <si>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</si>
  <si>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</si>
  <si>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</si>
  <si>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</si>
  <si>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</si>
  <si>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</si>
  <si>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</si>
  <si>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</si>
  <si>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</si>
  <si>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</si>
  <si>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</si>
  <si>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</si>
  <si>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</si>
  <si>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</si>
  <si>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</si>
  <si>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</si>
  <si>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</si>
  <si>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</si>
  <si>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</si>
  <si>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</si>
  <si>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</si>
  <si>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</si>
  <si>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</si>
  <si>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</si>
  <si>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</si>
  <si>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</si>
  <si>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</si>
  <si>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</si>
  <si>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</si>
  <si>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</si>
  <si>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</si>
  <si>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</si>
  <si>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</si>
  <si>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</si>
  <si>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</si>
  <si>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</si>
  <si>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</si>
  <si>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</si>
  <si>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</si>
  <si>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</si>
  <si>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</si>
  <si>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</si>
  <si>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</si>
  <si>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</si>
  <si>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</si>
  <si>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</si>
  <si>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</si>
  <si>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</si>
  <si>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</si>
  <si>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</si>
  <si>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</si>
  <si>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</si>
  <si>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</si>
  <si>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</si>
  <si>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</si>
  <si>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</si>
  <si>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</si>
  <si>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</si>
  <si>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</si>
  <si>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</si>
  <si>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</si>
  <si>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</si>
  <si>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</si>
  <si>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</si>
  <si>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</si>
  <si>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</si>
  <si>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</si>
  <si>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</si>
  <si>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</si>
  <si>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</si>
  <si>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</si>
  <si>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</si>
  <si>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</si>
  <si>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</si>
  <si>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</si>
  <si>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</si>
  <si>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</si>
  <si>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</si>
  <si>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</si>
  <si>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</si>
  <si>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</si>
  <si>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</si>
  <si>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</si>
  <si>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</si>
  <si>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</si>
  <si>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</si>
  <si>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</si>
  <si>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</si>
  <si>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</si>
  <si>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</si>
  <si>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</si>
  <si>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</si>
  <si>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</si>
  <si>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</si>
  <si>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</si>
  <si>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</si>
  <si>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</si>
  <si>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</si>
  <si>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</si>
  <si>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</si>
  <si>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</si>
  <si>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</si>
  <si>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</si>
  <si>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</si>
  <si>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</si>
  <si>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</si>
  <si>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</si>
  <si>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</si>
  <si>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</si>
  <si>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</si>
  <si>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</si>
  <si>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</si>
  <si>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</si>
  <si>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</si>
  <si>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</si>
  <si>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</si>
  <si>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</si>
  <si>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</si>
  <si>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</si>
  <si>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</si>
  <si>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</si>
  <si>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</si>
  <si>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</si>
  <si>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</si>
  <si>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</si>
  <si>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</si>
  <si>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</si>
  <si>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</si>
  <si>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</si>
  <si>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</si>
  <si>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</si>
  <si>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</si>
  <si>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</si>
  <si>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</si>
  <si>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</si>
  <si>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</si>
  <si>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</si>
  <si>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</si>
  <si>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</si>
  <si>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</si>
  <si>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</si>
  <si>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</si>
  <si>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</si>
  <si>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</si>
  <si>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</si>
  <si>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</si>
  <si>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</si>
  <si>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</si>
  <si>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</si>
  <si>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</si>
  <si>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</si>
  <si>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</si>
  <si>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</si>
  <si>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</si>
  <si>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</si>
  <si>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</si>
  <si>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</si>
  <si>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</si>
  <si>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</si>
  <si>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</si>
  <si>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</si>
  <si>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</si>
  <si>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</si>
  <si>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</si>
  <si>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</si>
  <si>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</si>
  <si>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</si>
  <si>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</si>
  <si>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</si>
  <si>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</si>
  <si>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</si>
  <si>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</si>
  <si>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</si>
  <si>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</si>
  <si>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</si>
  <si>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</si>
  <si>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</si>
  <si>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</si>
  <si>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</si>
  <si>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</si>
  <si>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</si>
  <si>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</si>
  <si>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</si>
  <si>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</si>
  <si>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</si>
  <si>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</si>
  <si>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</si>
  <si>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</si>
  <si>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</si>
  <si>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</si>
  <si>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</si>
  <si>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</si>
  <si>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</si>
  <si>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</si>
  <si>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</si>
  <si>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</si>
  <si>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</si>
  <si>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</si>
  <si>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</si>
  <si>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</si>
  <si>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</si>
  <si>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</si>
  <si>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</si>
  <si>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</si>
  <si>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</si>
  <si>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</si>
  <si>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</si>
  <si>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</si>
  <si>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</si>
  <si>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</si>
  <si>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</si>
  <si>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</si>
  <si>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</si>
  <si>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</si>
  <si>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</si>
  <si>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</si>
  <si>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</si>
  <si>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</si>
  <si>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</si>
  <si>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</si>
  <si>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</si>
  <si>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</si>
  <si>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</si>
  <si>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</si>
  <si>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</si>
  <si>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</si>
  <si>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</si>
  <si>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</si>
  <si>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</si>
  <si>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</si>
  <si>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</si>
  <si>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</si>
  <si>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</si>
  <si>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</si>
  <si>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</si>
  <si>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</si>
  <si>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</si>
  <si>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</si>
  <si>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</si>
  <si>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</si>
  <si>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</si>
  <si>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</si>
  <si>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</si>
  <si>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</si>
  <si>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</si>
  <si>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</si>
  <si>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</si>
  <si>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</si>
  <si>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</si>
  <si>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</si>
  <si>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</si>
  <si>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</si>
  <si>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</si>
  <si>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</si>
  <si>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</si>
  <si>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</si>
  <si>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</si>
  <si>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</si>
  <si>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</si>
  <si>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</si>
  <si>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</si>
  <si>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</si>
  <si>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</si>
  <si>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</si>
  <si>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</si>
  <si>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</si>
  <si>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</si>
  <si>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</si>
  <si>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</si>
  <si>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</si>
  <si>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</si>
  <si>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</si>
  <si>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</si>
  <si>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</si>
  <si>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</si>
  <si>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</si>
  <si>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</si>
  <si>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</si>
  <si>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</si>
  <si>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</si>
  <si>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</si>
  <si>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</si>
  <si>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</si>
  <si>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</si>
  <si>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</si>
  <si>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</si>
  <si>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</si>
  <si>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</si>
  <si>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</si>
  <si>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</si>
  <si>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</si>
  <si>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</si>
  <si>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</si>
  <si>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</si>
  <si>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</si>
  <si>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</si>
  <si>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</si>
  <si>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</si>
  <si>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</si>
  <si>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</si>
  <si>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</si>
  <si>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</si>
  <si>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</si>
  <si>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</si>
  <si>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</si>
  <si>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</si>
  <si>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</si>
  <si>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</si>
  <si>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</si>
  <si>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</si>
  <si>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</si>
  <si>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</si>
  <si>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</si>
  <si>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</si>
  <si>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</si>
  <si>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</si>
  <si>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</si>
  <si>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</si>
  <si>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</si>
  <si>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</si>
  <si>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</si>
  <si>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</si>
  <si>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</si>
  <si>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</si>
  <si>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</si>
  <si>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</si>
  <si>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</si>
  <si>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</si>
  <si>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</si>
  <si>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</si>
  <si>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</si>
  <si>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</si>
  <si>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</si>
  <si>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</si>
  <si>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</si>
  <si>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</si>
  <si>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</si>
  <si>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</si>
  <si>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</si>
  <si>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</si>
  <si>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</si>
  <si>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</si>
  <si>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</si>
  <si>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</si>
  <si>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</si>
  <si>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</si>
  <si>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</si>
  <si>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</si>
  <si>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</si>
  <si>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</si>
  <si>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</si>
  <si>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</si>
  <si>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</si>
  <si>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</si>
  <si>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</si>
  <si>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</si>
  <si>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</si>
  <si>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</si>
  <si>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</si>
  <si>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</si>
  <si>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</si>
  <si>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</si>
  <si>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</si>
  <si>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</si>
  <si>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</si>
  <si>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</si>
  <si>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</si>
  <si>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</si>
  <si>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</si>
  <si>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</si>
  <si>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</si>
  <si>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</si>
  <si>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</si>
  <si>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</si>
  <si>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</si>
  <si>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</si>
  <si>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</si>
  <si>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</si>
  <si>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</si>
  <si>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</si>
  <si>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</si>
  <si>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</si>
  <si>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</si>
  <si>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</si>
  <si>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</si>
  <si>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</si>
  <si>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</si>
  <si>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</si>
  <si>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</si>
  <si>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</si>
  <si>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</si>
  <si>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</si>
  <si>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</si>
  <si>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</si>
  <si>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</si>
  <si>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</si>
  <si>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</si>
  <si>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</si>
  <si>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</si>
  <si>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</si>
  <si>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</si>
  <si>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</si>
  <si>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</si>
  <si>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</si>
  <si>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</si>
  <si>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</si>
  <si>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</si>
  <si>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</si>
  <si>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</si>
  <si>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</si>
  <si>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</si>
  <si>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</si>
  <si>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</si>
  <si>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</si>
  <si>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</si>
  <si>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</si>
  <si>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</si>
  <si>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</si>
  <si>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</si>
  <si>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</si>
  <si>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</si>
  <si>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</si>
  <si>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</si>
  <si>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</si>
  <si>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</si>
  <si>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</si>
  <si>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</si>
  <si>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</si>
  <si>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</si>
  <si>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</si>
  <si>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</si>
  <si>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</si>
  <si>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</si>
  <si>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</si>
  <si>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</si>
  <si>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</si>
  <si>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</si>
  <si>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</si>
  <si>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</si>
  <si>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</si>
  <si>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</si>
  <si>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</si>
  <si>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</si>
  <si>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</si>
  <si>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</si>
  <si>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</si>
  <si>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</si>
  <si>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</si>
  <si>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</si>
  <si>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</si>
  <si>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</si>
  <si>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</si>
  <si>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</si>
  <si>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</si>
  <si>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</si>
  <si>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</si>
  <si>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</si>
  <si>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</si>
  <si>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</si>
  <si>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</si>
  <si>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</si>
  <si>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</si>
  <si>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</si>
  <si>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</si>
  <si>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</si>
  <si>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</si>
  <si>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</si>
  <si>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</si>
  <si>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</si>
  <si>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</si>
  <si>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</si>
  <si>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</si>
  <si>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</si>
  <si>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</si>
  <si>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</si>
  <si>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</si>
  <si>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</si>
  <si>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</si>
  <si>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</si>
  <si>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</si>
  <si>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</si>
  <si>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</si>
  <si>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</si>
  <si>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</si>
  <si>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</si>
  <si>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</si>
  <si>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</si>
  <si>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</si>
  <si>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</si>
  <si>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</si>
  <si>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</si>
  <si>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</si>
  <si>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</si>
  <si>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</si>
  <si>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</si>
  <si>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</si>
  <si>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</si>
  <si>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</si>
  <si>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</si>
  <si>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</si>
  <si>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</si>
  <si>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</si>
  <si>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</si>
  <si>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</si>
  <si>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</si>
  <si>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</si>
  <si>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</si>
  <si>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</si>
  <si>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</si>
  <si>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</si>
  <si>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</si>
  <si>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</si>
  <si>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</si>
  <si>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</si>
  <si>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</si>
  <si>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</si>
  <si>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</si>
  <si>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</si>
  <si>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</si>
  <si>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</si>
  <si>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</si>
  <si>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</si>
  <si>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</si>
  <si>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</si>
  <si>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</si>
  <si>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</si>
  <si>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</si>
  <si>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</si>
  <si>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</si>
  <si>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</si>
  <si>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</si>
  <si>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</si>
  <si>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</si>
  <si>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</si>
  <si>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</si>
  <si>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</si>
  <si>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</si>
  <si>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</si>
  <si>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</si>
  <si>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</si>
  <si>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</si>
  <si>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</si>
  <si>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</si>
  <si>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</si>
  <si>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</si>
  <si>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</si>
  <si>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</si>
  <si>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</si>
  <si>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</si>
  <si>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</si>
  <si>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</si>
  <si>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</si>
  <si>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</si>
  <si>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</si>
  <si>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</si>
  <si>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</si>
  <si>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</si>
  <si>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</si>
  <si>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</si>
  <si>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</si>
  <si>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</si>
  <si>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</si>
  <si>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</si>
  <si>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</si>
  <si>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</si>
  <si>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</si>
  <si>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</si>
  <si>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</si>
  <si>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</si>
  <si>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</si>
  <si>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</si>
  <si>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</si>
  <si>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</si>
  <si>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</si>
  <si>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</si>
  <si>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</si>
  <si>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</si>
  <si>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</si>
  <si>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</si>
  <si>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</si>
  <si>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</si>
  <si>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</si>
  <si>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</si>
  <si>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</si>
  <si>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</si>
  <si>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</si>
  <si>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</si>
  <si>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</si>
  <si>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</si>
  <si>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</si>
  <si>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</si>
  <si>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</si>
  <si>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</si>
  <si>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</si>
  <si>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</si>
  <si>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</si>
  <si>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</si>
  <si>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</si>
  <si>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</si>
  <si>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</si>
  <si>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</si>
  <si>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</si>
  <si>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</si>
  <si>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</si>
  <si>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</si>
  <si>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</si>
  <si>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</si>
  <si>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</si>
  <si>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</si>
  <si>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</si>
  <si>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</si>
  <si>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</si>
  <si>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</si>
  <si>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</si>
  <si>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</si>
  <si>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</si>
  <si>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</si>
  <si>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</si>
  <si>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</si>
  <si>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</si>
  <si>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</si>
  <si>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</si>
  <si>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</si>
  <si>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</si>
  <si>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</si>
  <si>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</si>
  <si>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</si>
  <si>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</si>
  <si>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</si>
  <si>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</si>
  <si>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</si>
  <si>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</si>
  <si>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</si>
  <si>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</si>
  <si>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</si>
  <si>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</si>
  <si>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</si>
  <si>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</si>
  <si>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</si>
  <si>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</si>
  <si>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</si>
  <si>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</si>
  <si>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</si>
  <si>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</si>
  <si>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</si>
  <si>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</si>
  <si>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</si>
  <si>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</si>
  <si>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</si>
  <si>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</si>
  <si>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</si>
  <si>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</si>
  <si>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</si>
  <si>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</si>
  <si>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</si>
  <si>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</si>
  <si>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</si>
  <si>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</si>
  <si>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</si>
  <si>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</si>
  <si>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</si>
  <si>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</si>
  <si>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</si>
  <si>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</si>
  <si>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</si>
  <si>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</si>
  <si>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</si>
  <si>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</si>
  <si>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</si>
  <si>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</si>
  <si>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</si>
  <si>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</si>
  <si>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</si>
  <si>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</si>
  <si>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</si>
  <si>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</si>
  <si>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</si>
  <si>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</si>
  <si>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</si>
  <si>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</si>
  <si>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</si>
  <si>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</si>
  <si>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</si>
  <si>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</si>
  <si>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</si>
  <si>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</si>
  <si>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</si>
  <si>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</si>
  <si>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</si>
  <si>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</si>
  <si>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</si>
  <si>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</si>
  <si>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</si>
  <si>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</si>
  <si>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</si>
  <si>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</si>
  <si>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</si>
  <si>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</si>
  <si>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</si>
  <si>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</si>
  <si>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</si>
  <si>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</si>
  <si>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</si>
  <si>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</si>
  <si>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</si>
  <si>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</si>
  <si>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</si>
  <si>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</si>
  <si>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</si>
  <si>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</si>
  <si>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</si>
  <si>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</si>
  <si>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</si>
  <si>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</si>
  <si>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</si>
  <si>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</si>
  <si>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</si>
  <si>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</si>
  <si>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</si>
  <si>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</si>
  <si>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</si>
  <si>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</si>
  <si>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</si>
  <si>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</si>
  <si>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</si>
  <si>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</si>
  <si>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</si>
  <si>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</si>
  <si>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</si>
  <si>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</si>
  <si>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</si>
  <si>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</si>
  <si>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</si>
  <si>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</si>
  <si>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</si>
  <si>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</si>
  <si>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</si>
  <si>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</si>
  <si>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</si>
  <si>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</si>
  <si>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</si>
  <si>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</si>
  <si>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</si>
  <si>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</si>
  <si>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</si>
  <si>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</si>
  <si>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</si>
  <si>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</si>
  <si>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</si>
  <si>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</si>
  <si>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</si>
  <si>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</si>
  <si>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</si>
  <si>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</si>
  <si>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</si>
  <si>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</si>
  <si>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</si>
  <si>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</si>
  <si>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</si>
  <si>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</si>
  <si>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</si>
  <si>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</si>
  <si>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</si>
  <si>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</si>
  <si>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</si>
  <si>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</si>
  <si>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</si>
  <si>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</si>
  <si>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</si>
  <si>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</si>
  <si>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</si>
  <si>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</si>
  <si>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</si>
  <si>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</si>
  <si>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</si>
  <si>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</si>
  <si>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</si>
  <si>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</si>
  <si>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</si>
  <si>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</si>
  <si>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</si>
  <si>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</si>
  <si>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</si>
  <si>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</si>
  <si>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</si>
  <si>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</si>
  <si>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</si>
  <si>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</si>
  <si>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</si>
  <si>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</si>
  <si>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</si>
  <si>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</si>
  <si>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</si>
  <si>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</si>
  <si>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</si>
  <si>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</si>
  <si>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</si>
  <si>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</si>
  <si>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</si>
  <si>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</si>
  <si>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</si>
  <si>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</si>
  <si>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</si>
  <si>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</si>
  <si>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</si>
  <si>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</si>
  <si>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</si>
  <si>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</si>
  <si>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</si>
  <si>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</si>
  <si>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</si>
  <si>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</si>
  <si>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</si>
  <si>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</si>
  <si>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</si>
  <si>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</si>
  <si>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</si>
  <si>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</si>
  <si>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</si>
  <si>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</si>
  <si>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</si>
  <si>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</si>
  <si>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</si>
  <si>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</si>
  <si>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</si>
  <si>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</si>
  <si>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</si>
  <si>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</si>
  <si>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</si>
  <si>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</si>
  <si>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</si>
  <si>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</si>
  <si>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</si>
  <si>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</si>
  <si>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</si>
  <si>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</si>
  <si>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</si>
  <si>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</si>
  <si>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</si>
  <si>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</si>
  <si>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</si>
  <si>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</si>
  <si>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</si>
  <si>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</si>
  <si>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</si>
  <si>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</si>
  <si>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</si>
  <si>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</si>
  <si>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</si>
  <si>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</si>
  <si>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</si>
  <si>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</si>
  <si>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</si>
  <si>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</si>
  <si>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</si>
  <si>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</si>
  <si>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</si>
  <si>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</si>
  <si>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</si>
  <si>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</si>
  <si>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</si>
  <si>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</si>
  <si>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</si>
  <si>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</si>
  <si>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</si>
  <si>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</si>
  <si>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</si>
  <si>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</si>
  <si>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</si>
  <si>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</si>
  <si>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</si>
  <si>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</si>
  <si>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</si>
  <si>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</si>
  <si>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</si>
  <si>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</si>
  <si>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</si>
  <si>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</si>
  <si>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</si>
  <si>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</si>
  <si>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</si>
  <si>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</si>
  <si>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</si>
  <si>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</si>
  <si>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</si>
  <si>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</si>
  <si>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</si>
  <si>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</si>
  <si>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</si>
  <si>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</si>
  <si>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</si>
  <si>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</si>
  <si>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</si>
  <si>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</si>
  <si>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</si>
  <si>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</si>
  <si>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</si>
  <si>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</si>
  <si>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</si>
  <si>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</si>
  <si>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</si>
  <si>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</si>
  <si>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</si>
  <si>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</si>
  <si>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</si>
  <si>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</si>
  <si>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</si>
  <si>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</si>
  <si>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</si>
  <si>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</si>
  <si>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</si>
  <si>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</si>
  <si>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</si>
  <si>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</si>
  <si>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</si>
  <si>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</si>
  <si>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</si>
  <si>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</si>
  <si>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</si>
  <si>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</si>
  <si>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</si>
  <si>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</si>
  <si>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</si>
  <si>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</si>
  <si>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</si>
  <si>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</si>
  <si>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</si>
  <si>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</si>
  <si>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</si>
  <si>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</si>
  <si>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</si>
  <si>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</si>
  <si>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</si>
  <si>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</si>
  <si>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</si>
  <si>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</si>
  <si>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</si>
  <si>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</si>
  <si>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</si>
  <si>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</si>
  <si>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</si>
  <si>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</si>
  <si>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</si>
  <si>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</si>
  <si>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</si>
  <si>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</si>
  <si>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</si>
  <si>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</si>
  <si>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</si>
  <si>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</si>
  <si>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</si>
  <si>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</si>
  <si>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</si>
  <si>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</si>
  <si>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</si>
  <si>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</si>
  <si>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</si>
  <si>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</si>
  <si>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</si>
  <si>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</si>
  <si>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</si>
  <si>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</si>
  <si>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</si>
  <si>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</si>
  <si>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</si>
  <si>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</si>
  <si>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</si>
  <si>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</si>
  <si>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</si>
  <si>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</si>
  <si>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</si>
  <si>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</si>
  <si>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</si>
  <si>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</si>
  <si>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</si>
  <si>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</si>
  <si>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</si>
  <si>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</si>
  <si>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</si>
  <si>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</si>
  <si>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</si>
  <si>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</si>
  <si>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</si>
  <si>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</si>
  <si>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</si>
  <si>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</si>
  <si>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</si>
  <si>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</si>
  <si>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</si>
  <si>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</si>
  <si>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</si>
  <si>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</si>
  <si>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</si>
  <si>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</si>
  <si>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</si>
  <si>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</si>
  <si>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</si>
  <si>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</si>
  <si>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</si>
  <si>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</si>
  <si>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</si>
  <si>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</si>
  <si>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</si>
  <si>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</si>
  <si>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</si>
  <si>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</si>
  <si>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</si>
  <si>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</si>
  <si>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</si>
  <si>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</si>
  <si>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</si>
  <si>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</si>
  <si>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</si>
  <si>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</si>
  <si>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</si>
  <si>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</si>
  <si>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</si>
  <si>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</si>
  <si>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</si>
  <si>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</si>
  <si>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</si>
  <si>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</si>
  <si>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</si>
  <si>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</si>
  <si>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</si>
  <si>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</si>
  <si>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</si>
  <si>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</si>
  <si>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</si>
  <si>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</si>
  <si>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</si>
  <si>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</si>
  <si>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</si>
  <si>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</si>
  <si>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</si>
  <si>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</si>
  <si>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</si>
  <si>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</si>
  <si>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</si>
  <si>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</si>
  <si>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</si>
  <si>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</si>
  <si>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</si>
  <si>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</si>
  <si>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</si>
  <si>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</si>
  <si>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</si>
  <si>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</si>
  <si>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</si>
  <si>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</si>
  <si>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</si>
  <si>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</si>
  <si>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</si>
  <si>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</si>
  <si>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</si>
  <si>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</si>
  <si>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</si>
  <si>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</si>
  <si>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</si>
  <si>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</si>
  <si>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</si>
  <si>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</si>
  <si>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</si>
  <si>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</si>
  <si>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</si>
  <si>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</si>
  <si>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</si>
  <si>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</si>
  <si>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</si>
  <si>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</si>
  <si>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</si>
  <si>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</si>
  <si>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</si>
  <si>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</si>
  <si>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</si>
  <si>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</si>
  <si>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</si>
  <si>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</si>
  <si>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</si>
  <si>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</si>
  <si>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</si>
  <si>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</si>
  <si>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</si>
  <si>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</si>
  <si>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</si>
  <si>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</si>
  <si>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</si>
  <si>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</si>
  <si>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</si>
  <si>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</si>
  <si>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</si>
  <si>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</si>
  <si>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</si>
  <si>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</si>
  <si>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</si>
  <si>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</si>
  <si>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</si>
  <si>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</si>
  <si>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</si>
  <si>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</si>
  <si>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</si>
  <si>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</si>
  <si>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</si>
  <si>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</si>
  <si>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</si>
  <si>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</si>
  <si>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</si>
  <si>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</si>
  <si>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</si>
  <si>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</si>
  <si>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</si>
  <si>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</si>
  <si>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</si>
  <si>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</si>
  <si>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</si>
  <si>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</si>
  <si>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</si>
  <si>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</si>
  <si>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</si>
  <si>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</si>
  <si>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</si>
  <si>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</si>
  <si>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</si>
  <si>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</si>
  <si>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</si>
  <si>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</si>
  <si>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</si>
  <si>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</si>
  <si>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</si>
  <si>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</si>
  <si>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</si>
  <si>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</si>
  <si>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</si>
  <si>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</si>
  <si>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</si>
  <si>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</si>
  <si>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</si>
  <si>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</si>
  <si>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</si>
  <si>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</si>
  <si>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</si>
  <si>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</si>
  <si>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</si>
  <si>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</si>
  <si>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</si>
  <si>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</si>
  <si>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</si>
  <si>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</si>
  <si>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</si>
  <si>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</si>
  <si>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</si>
  <si>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</si>
  <si>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</si>
  <si>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</si>
  <si>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</si>
  <si>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</si>
  <si>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</si>
  <si>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</si>
  <si>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</si>
  <si>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</si>
  <si>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</si>
  <si>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</si>
  <si>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</si>
  <si>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</si>
  <si>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</si>
  <si>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</si>
  <si>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</si>
  <si>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</si>
  <si>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</si>
  <si>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</si>
  <si>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</si>
  <si>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</si>
  <si>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</si>
  <si>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</si>
  <si>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</si>
  <si>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</si>
  <si>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</si>
  <si>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</si>
  <si>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</si>
  <si>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</si>
  <si>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</si>
  <si>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</si>
  <si>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</si>
  <si>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</si>
  <si>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</si>
  <si>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</si>
  <si>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</si>
  <si>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</si>
  <si>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</si>
  <si>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</si>
  <si>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</si>
  <si>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</si>
  <si>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</si>
  <si>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</si>
  <si>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</si>
  <si>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</si>
  <si>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</si>
  <si>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</si>
  <si>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</si>
  <si>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</si>
  <si>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</si>
  <si>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</si>
  <si>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</si>
  <si>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</si>
  <si>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</si>
  <si>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</si>
  <si>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</si>
  <si>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</si>
  <si>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</si>
  <si>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</si>
  <si>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</si>
  <si>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</si>
  <si>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</si>
  <si>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</si>
  <si>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</si>
  <si>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</si>
  <si>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</si>
  <si>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</si>
  <si>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</si>
  <si>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</si>
  <si>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</si>
  <si>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</si>
  <si>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</si>
  <si>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</si>
  <si>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</si>
  <si>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</si>
  <si>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</si>
  <si>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</si>
  <si>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</si>
  <si>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</si>
  <si>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</si>
  <si>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</si>
  <si>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</si>
  <si>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</si>
  <si>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</si>
  <si>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</si>
  <si>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</si>
  <si>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</si>
  <si>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</si>
  <si>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</si>
  <si>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</si>
  <si>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</si>
  <si>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</si>
  <si>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</si>
  <si>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</si>
  <si>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</si>
  <si>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</si>
  <si>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</si>
  <si>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</si>
  <si>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</si>
  <si>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</si>
  <si>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</si>
  <si>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</si>
  <si>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</si>
  <si>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</si>
  <si>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</si>
  <si>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</si>
  <si>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</si>
  <si>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</si>
  <si>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</si>
  <si>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</si>
  <si>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</si>
  <si>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</si>
  <si>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</si>
  <si>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</si>
  <si>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</si>
  <si>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</si>
  <si>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</si>
  <si>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</si>
  <si>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</si>
  <si>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</si>
  <si>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</si>
  <si>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</si>
  <si>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</si>
  <si>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</si>
  <si>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</si>
  <si>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</si>
  <si>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</si>
  <si>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</si>
  <si>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</si>
  <si>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</si>
  <si>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</si>
  <si>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</si>
  <si>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</si>
  <si>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</si>
  <si>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</si>
  <si>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</si>
  <si>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</si>
  <si>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</si>
  <si>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</si>
  <si>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</si>
  <si>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</si>
  <si>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</si>
  <si>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</si>
  <si>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</si>
  <si>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</si>
  <si>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</si>
  <si>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</si>
  <si>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</si>
  <si>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</si>
  <si>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</si>
  <si>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</si>
  <si>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</si>
  <si>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</si>
  <si>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</si>
  <si>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</si>
  <si>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</si>
  <si>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</si>
  <si>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</si>
  <si>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</si>
  <si>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</si>
  <si>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</si>
  <si>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</si>
  <si>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</si>
  <si>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</si>
  <si>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</si>
  <si>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</si>
  <si>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</si>
  <si>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</si>
  <si>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</si>
  <si>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</si>
  <si>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</si>
  <si>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</si>
  <si>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</si>
  <si>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</si>
  <si>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</si>
  <si>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</si>
  <si>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</si>
  <si>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</si>
  <si>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</si>
  <si>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</si>
  <si>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</si>
  <si>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</si>
  <si>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</si>
  <si>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</si>
  <si>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</si>
  <si>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</si>
  <si>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</si>
  <si>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</si>
  <si>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</si>
  <si>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</si>
  <si>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</si>
  <si>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</si>
  <si>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</si>
  <si>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</si>
  <si>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</si>
  <si>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</si>
  <si>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</si>
  <si>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</si>
  <si>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</si>
  <si>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</si>
  <si>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</si>
  <si>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</si>
  <si>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</si>
  <si>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</si>
  <si>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</si>
  <si>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</si>
  <si>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</si>
  <si>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</si>
  <si>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</si>
  <si>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</si>
  <si>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</si>
  <si>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</si>
  <si>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</si>
  <si>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</si>
  <si>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</si>
  <si>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</si>
  <si>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</si>
  <si>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</si>
  <si>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</si>
  <si>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</si>
  <si>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</si>
  <si>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</si>
  <si>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</si>
  <si>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</si>
  <si>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</si>
  <si>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</si>
  <si>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</si>
  <si>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</si>
  <si>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</si>
  <si>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</si>
  <si>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</si>
  <si>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</si>
  <si>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</si>
  <si>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</si>
  <si>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</si>
  <si>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</si>
  <si>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</si>
  <si>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</si>
  <si>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</si>
  <si>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</si>
  <si>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</si>
  <si>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</si>
  <si>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</si>
  <si>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</si>
  <si>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</si>
  <si>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</si>
  <si>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</si>
  <si>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</si>
  <si>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</si>
  <si>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</si>
  <si>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</si>
  <si>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</si>
  <si>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</si>
  <si>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</si>
  <si>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</si>
  <si>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</si>
  <si>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</si>
  <si>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</si>
  <si>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</si>
  <si>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</si>
  <si>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</si>
  <si>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</si>
  <si>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</si>
  <si>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</si>
  <si>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</si>
  <si>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</si>
  <si>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</si>
  <si>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</si>
  <si>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</si>
  <si>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</si>
  <si>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</si>
  <si>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</si>
  <si>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</si>
  <si>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</si>
  <si>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</si>
  <si>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</si>
  <si>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</si>
  <si>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</si>
  <si>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</si>
  <si>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</si>
  <si>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</si>
  <si>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</si>
  <si>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</si>
  <si>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</si>
  <si>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</si>
  <si>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</si>
  <si>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</si>
  <si>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</si>
  <si>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</si>
  <si>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</si>
  <si>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</si>
  <si>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</si>
  <si>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</si>
  <si>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</si>
  <si>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</si>
  <si>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</si>
  <si>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</si>
  <si>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</si>
  <si>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</si>
  <si>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</si>
  <si>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</si>
  <si>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</si>
  <si>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</si>
  <si>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</si>
  <si>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</si>
  <si>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</si>
  <si>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</si>
  <si>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</si>
  <si>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</si>
  <si>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</si>
  <si>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</si>
  <si>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</si>
  <si>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</si>
  <si>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</si>
  <si>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</si>
  <si>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</si>
  <si>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</si>
  <si>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</si>
  <si>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</si>
  <si>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</si>
  <si>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</si>
  <si>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</si>
  <si>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</si>
  <si>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</si>
  <si>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</si>
  <si>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</si>
  <si>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</si>
  <si>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</si>
  <si>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</si>
  <si>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</si>
  <si>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</si>
  <si>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</si>
  <si>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</si>
  <si>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</si>
  <si>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</si>
  <si>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</si>
  <si>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</si>
  <si>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</si>
  <si>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</si>
  <si>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</si>
  <si>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</si>
  <si>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</si>
  <si>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</si>
  <si>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</si>
  <si>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</si>
  <si>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</si>
  <si>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</si>
  <si>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</si>
  <si>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</si>
  <si>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</si>
  <si>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</si>
  <si>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</si>
  <si>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</si>
  <si>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</si>
  <si>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</si>
  <si>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</si>
  <si>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</si>
  <si>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</si>
  <si>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</si>
  <si>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</si>
  <si>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</si>
  <si>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</si>
  <si>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</si>
  <si>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</si>
  <si>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</si>
  <si>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</si>
  <si>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</si>
  <si>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</si>
  <si>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</si>
  <si>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</si>
  <si>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</si>
  <si>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</si>
  <si>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</si>
  <si>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</si>
  <si>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</si>
  <si>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</si>
  <si>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</si>
  <si>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</si>
  <si>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</si>
  <si>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</si>
  <si>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</si>
  <si>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</si>
  <si>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</si>
  <si>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</si>
  <si>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</si>
  <si>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</si>
  <si>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</si>
  <si>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</si>
  <si>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</si>
  <si>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</si>
  <si>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</si>
  <si>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</si>
  <si>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</si>
  <si>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</si>
  <si>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</si>
  <si>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</si>
  <si>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</si>
  <si>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</si>
  <si>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</si>
  <si>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</si>
  <si>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</si>
  <si>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</si>
  <si>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</si>
  <si>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</si>
  <si>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</si>
  <si>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</si>
  <si>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</si>
  <si>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</si>
  <si>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</si>
  <si>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</si>
  <si>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</si>
  <si>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</si>
  <si>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</si>
  <si>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</si>
  <si>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</si>
  <si>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</si>
  <si>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</si>
  <si>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</si>
  <si>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</si>
  <si>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</si>
  <si>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</si>
  <si>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</si>
  <si>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</si>
  <si>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</si>
  <si>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</si>
  <si>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</si>
  <si>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</si>
  <si>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</si>
  <si>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</si>
  <si>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</si>
  <si>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</si>
  <si>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</si>
  <si>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</si>
  <si>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</si>
  <si>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</si>
  <si>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</si>
  <si>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</si>
  <si>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</si>
  <si>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</si>
  <si>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</si>
  <si>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</si>
  <si>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</si>
  <si>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</si>
  <si>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</si>
  <si>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</si>
  <si>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</si>
  <si>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</si>
  <si>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</si>
  <si>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</si>
  <si>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</si>
  <si>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</si>
  <si>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</si>
  <si>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</si>
  <si>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</si>
  <si>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</si>
  <si>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</si>
  <si>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</si>
  <si>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</si>
  <si>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</si>
  <si>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</si>
  <si>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</si>
  <si>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</si>
  <si>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</si>
  <si>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</si>
  <si>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</si>
  <si>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</si>
  <si>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</si>
  <si>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</si>
  <si>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</si>
  <si>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</si>
  <si>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</si>
  <si>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</si>
  <si>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</si>
  <si>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</si>
  <si>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</si>
  <si>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</si>
  <si>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</si>
  <si>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</si>
  <si>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</si>
  <si>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</si>
  <si>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</si>
  <si>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</si>
  <si>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</si>
  <si>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</si>
  <si>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</si>
  <si>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</si>
  <si>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</si>
  <si>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</si>
  <si>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</si>
  <si>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</si>
  <si>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</si>
  <si>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</si>
  <si>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</si>
  <si>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</si>
  <si>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</si>
  <si>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</si>
  <si>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</si>
  <si>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</si>
  <si>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</si>
  <si>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</si>
  <si>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</si>
  <si>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</si>
  <si>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</si>
  <si>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</si>
  <si>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</si>
  <si>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</si>
  <si>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</si>
  <si>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</si>
  <si>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</si>
  <si>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</si>
  <si>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</si>
  <si>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</si>
  <si>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</si>
  <si>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</si>
  <si>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</si>
  <si>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</si>
  <si>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</si>
  <si>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</si>
  <si>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</si>
  <si>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</si>
  <si>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</si>
  <si>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</si>
  <si>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</si>
  <si>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</si>
  <si>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</si>
  <si>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</si>
  <si>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</si>
  <si>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</si>
  <si>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</si>
  <si>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</si>
  <si>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</si>
  <si>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</si>
  <si>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</si>
  <si>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</si>
  <si>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</si>
  <si>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</si>
  <si>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</si>
  <si>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</si>
  <si>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</si>
  <si>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</si>
  <si>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</si>
  <si>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</si>
  <si>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</si>
  <si>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</si>
  <si>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</si>
  <si>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</si>
  <si>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</si>
  <si>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</si>
  <si>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</si>
  <si>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</si>
  <si>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</si>
  <si>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</si>
  <si>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</si>
  <si>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</si>
  <si>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</si>
  <si>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</si>
  <si>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</si>
  <si>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</si>
  <si>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</si>
  <si>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</si>
  <si>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</si>
  <si>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</si>
  <si>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</si>
  <si>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</si>
  <si>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</si>
  <si>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</si>
  <si>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</si>
  <si>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</si>
  <si>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</si>
  <si>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</si>
  <si>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</si>
  <si>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</si>
  <si>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</si>
  <si>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</si>
  <si>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</si>
  <si>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</si>
  <si>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</si>
  <si>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</si>
  <si>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</si>
  <si>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</si>
  <si>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</si>
  <si>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</si>
  <si>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</si>
  <si>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</si>
  <si>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</si>
  <si>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</si>
  <si>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</si>
  <si>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</si>
  <si>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</si>
  <si>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</si>
  <si>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</si>
  <si>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</si>
  <si>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</si>
  <si>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</si>
  <si>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</si>
  <si>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</si>
  <si>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</si>
  <si>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</si>
  <si>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</si>
  <si>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</si>
  <si>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</si>
  <si>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</si>
  <si>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</si>
  <si>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</si>
  <si>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</si>
  <si>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</si>
  <si>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</si>
  <si>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</si>
  <si>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</si>
  <si>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</si>
  <si>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</si>
  <si>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</si>
  <si>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</si>
  <si>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</si>
  <si>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</si>
  <si>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</si>
  <si>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</si>
  <si>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</si>
  <si>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</si>
  <si>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</si>
  <si>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</si>
  <si>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</si>
  <si>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</si>
  <si>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</si>
  <si>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</si>
  <si>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</si>
  <si>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</si>
  <si>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</si>
  <si>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</si>
  <si>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</si>
  <si>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</si>
  <si>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</si>
  <si>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</si>
  <si>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</si>
  <si>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</si>
  <si>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</si>
  <si>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</si>
  <si>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</si>
  <si>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</si>
  <si>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</si>
  <si>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</si>
  <si>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</si>
  <si>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</si>
  <si>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</si>
  <si>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</si>
  <si>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</si>
  <si>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</si>
  <si>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</si>
  <si>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</si>
  <si>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</si>
  <si>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</si>
  <si>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</si>
  <si>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</si>
  <si>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</si>
  <si>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</si>
  <si>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</si>
  <si>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</si>
  <si>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</si>
  <si>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</si>
  <si>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</si>
  <si>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</si>
  <si>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</si>
  <si>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</si>
  <si>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</si>
  <si>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</si>
  <si>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</si>
  <si>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</si>
  <si>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</si>
  <si>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</si>
  <si>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</si>
  <si>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</si>
  <si>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</si>
  <si>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</si>
  <si>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</si>
  <si>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</si>
  <si>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</si>
  <si>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</si>
  <si>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</si>
  <si>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</si>
  <si>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</si>
  <si>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</si>
  <si>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</si>
  <si>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</si>
  <si>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</si>
  <si>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</si>
  <si>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</si>
  <si>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</si>
  <si>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</si>
  <si>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</si>
  <si>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</si>
  <si>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</si>
  <si>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</si>
  <si>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</si>
  <si>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</si>
  <si>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</si>
  <si>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</si>
  <si>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</si>
  <si>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</si>
  <si>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</si>
  <si>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</si>
  <si>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</si>
  <si>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</si>
  <si>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</si>
  <si>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</si>
  <si>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</si>
  <si>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</si>
  <si>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</si>
  <si>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</si>
  <si>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</si>
  <si>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</si>
  <si>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</si>
  <si>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</si>
  <si>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</si>
  <si>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</si>
  <si>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</si>
  <si>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</si>
  <si>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</si>
  <si>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</si>
  <si>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</si>
  <si>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</si>
  <si>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</si>
  <si>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</si>
  <si>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</si>
  <si>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</si>
  <si>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</si>
  <si>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</si>
  <si>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</si>
  <si>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</si>
  <si>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</si>
  <si>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</si>
  <si>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</si>
  <si>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</si>
  <si>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</si>
  <si>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</si>
  <si>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</si>
  <si>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</si>
  <si>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</si>
  <si>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</si>
  <si>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</si>
  <si>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</si>
  <si>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</si>
  <si>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</si>
  <si>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</si>
  <si>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</si>
  <si>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</si>
  <si>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</si>
  <si>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</si>
  <si>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</si>
  <si>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</si>
  <si>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</si>
  <si>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</si>
  <si>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</si>
  <si>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</si>
  <si>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</si>
  <si>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</si>
  <si>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</si>
  <si>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</si>
  <si>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</si>
  <si>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</si>
  <si>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</si>
  <si>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</si>
  <si>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</si>
  <si>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</si>
  <si>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</si>
  <si>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</si>
  <si>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</si>
  <si>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</si>
  <si>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</si>
  <si>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</si>
  <si>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</si>
  <si>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</si>
  <si>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</si>
  <si>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</si>
  <si>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</si>
  <si>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</si>
  <si>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</si>
  <si>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</si>
  <si>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</si>
  <si>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</si>
  <si>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</si>
  <si>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</si>
  <si>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</si>
  <si>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</si>
  <si>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</si>
  <si>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</si>
  <si>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</si>
  <si>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</si>
  <si>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</si>
  <si>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</si>
  <si>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</si>
  <si>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</si>
  <si>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</si>
  <si>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</si>
  <si>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</si>
  <si>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</si>
  <si>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</si>
  <si>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</si>
  <si>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</si>
  <si>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</si>
  <si>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</si>
  <si>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</si>
  <si>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</si>
  <si>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</si>
  <si>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</si>
  <si>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</si>
  <si>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</si>
  <si>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</si>
  <si>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</si>
  <si>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</si>
  <si>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</si>
  <si>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</si>
  <si>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</si>
  <si>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</si>
  <si>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</si>
  <si>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</si>
  <si>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</si>
  <si>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</si>
  <si>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</si>
  <si>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</si>
  <si>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</si>
  <si>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</si>
  <si>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</si>
  <si>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</si>
  <si>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</si>
  <si>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</si>
  <si>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</si>
  <si>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</si>
  <si>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</si>
  <si>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</si>
  <si>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</si>
  <si>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</si>
  <si>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</si>
  <si>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</si>
  <si>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</si>
  <si>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</si>
  <si>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</si>
  <si>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</si>
  <si>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</si>
  <si>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</si>
  <si>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</si>
  <si>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</si>
  <si>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</si>
  <si>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</si>
  <si>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</si>
  <si>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</si>
  <si>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</si>
  <si>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</si>
  <si>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</si>
  <si>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</si>
  <si>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</si>
  <si>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</si>
  <si>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</si>
  <si>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</si>
  <si>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</si>
  <si>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</si>
  <si>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</si>
  <si>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</si>
  <si>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</si>
  <si>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</si>
  <si>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</si>
  <si>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</si>
  <si>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</si>
  <si>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</si>
  <si>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</si>
  <si>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</si>
  <si>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</si>
  <si>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</si>
  <si>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</si>
  <si>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</si>
  <si>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</si>
  <si>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</si>
  <si>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</si>
  <si>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</si>
  <si>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</si>
  <si>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</si>
  <si>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</si>
  <si>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</si>
  <si>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</si>
  <si>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</si>
  <si>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</si>
  <si>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</si>
  <si>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</si>
  <si>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</si>
  <si>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</si>
  <si>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</si>
  <si>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</si>
  <si>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</si>
  <si>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</si>
  <si>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</si>
  <si>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</si>
  <si>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</si>
  <si>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</si>
  <si>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</si>
  <si>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</si>
  <si>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</si>
  <si>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</si>
  <si>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</si>
  <si>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</si>
  <si>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</si>
  <si>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</si>
  <si>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</si>
  <si>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</si>
  <si>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</si>
  <si>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</si>
  <si>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</si>
  <si>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</si>
  <si>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</si>
  <si>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</si>
  <si>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</si>
  <si>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</si>
  <si>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</si>
  <si>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</si>
  <si>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</si>
  <si>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</si>
  <si>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</si>
  <si>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</si>
  <si>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</si>
  <si>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</si>
  <si>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</si>
  <si>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</si>
  <si>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</si>
  <si>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</si>
  <si>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</si>
  <si>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</si>
  <si>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</si>
  <si>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</si>
  <si>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</si>
  <si>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</si>
  <si>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</si>
  <si>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</si>
  <si>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</si>
  <si>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</si>
  <si>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</si>
  <si>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</si>
  <si>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</si>
  <si>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</si>
  <si>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</si>
  <si>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</si>
  <si>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</si>
  <si>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</si>
  <si>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</si>
  <si>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</si>
  <si>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</si>
  <si>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</si>
  <si>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</si>
  <si>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</si>
  <si>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</si>
  <si>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</si>
  <si>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</si>
  <si>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</si>
  <si>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</si>
  <si>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</si>
  <si>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</si>
  <si>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</si>
  <si>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</si>
  <si>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</si>
  <si>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</si>
  <si>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</si>
  <si>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</si>
  <si>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</si>
  <si>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</si>
  <si>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</si>
  <si>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</si>
  <si>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</si>
  <si>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</si>
  <si>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</si>
  <si>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</si>
  <si>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</si>
  <si>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</si>
  <si>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</si>
  <si>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</si>
  <si>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</si>
  <si>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</si>
  <si>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</si>
  <si>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</si>
  <si>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</si>
  <si>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</si>
  <si>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</si>
  <si>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</si>
  <si>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</si>
  <si>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</si>
  <si>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</si>
  <si>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</si>
  <si>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</si>
  <si>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</si>
  <si>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</si>
  <si>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</si>
  <si>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</si>
  <si>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</si>
  <si>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</si>
  <si>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</si>
  <si>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</si>
  <si>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</si>
  <si>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</si>
  <si>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</si>
  <si>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</si>
  <si>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</si>
  <si>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</si>
  <si>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</si>
  <si>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</si>
  <si>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</si>
  <si>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</si>
  <si>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</si>
  <si>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</si>
  <si>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</si>
  <si>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</si>
  <si>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</si>
  <si>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</si>
  <si>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</si>
  <si>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</si>
  <si>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</si>
  <si>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</si>
  <si>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</si>
  <si>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</si>
  <si>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</si>
  <si>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</si>
  <si>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</si>
  <si>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</si>
  <si>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</si>
  <si>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</si>
  <si>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</si>
  <si>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</si>
  <si>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</si>
  <si>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</si>
  <si>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</si>
  <si>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</si>
  <si>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</si>
  <si>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</si>
  <si>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</si>
  <si>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</si>
  <si>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</si>
  <si>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</si>
  <si>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</si>
  <si>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</si>
  <si>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</si>
  <si>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</si>
  <si>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</si>
  <si>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</si>
  <si>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</si>
  <si>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</si>
  <si>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</si>
  <si>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</si>
  <si>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</si>
  <si>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</si>
  <si>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</si>
  <si>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</si>
  <si>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</si>
  <si>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</si>
  <si>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</si>
  <si>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</si>
  <si>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</si>
  <si>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</si>
  <si>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</si>
  <si>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</si>
  <si>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</si>
  <si>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</si>
  <si>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</si>
  <si>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</si>
  <si>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</si>
  <si>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</si>
  <si>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</si>
  <si>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</si>
  <si>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</si>
  <si>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</si>
  <si>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</si>
  <si>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</si>
  <si>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</si>
  <si>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</si>
  <si>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</si>
  <si>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</si>
  <si>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</si>
  <si>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</si>
  <si>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</si>
  <si>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</si>
  <si>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</si>
  <si>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</si>
  <si>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</si>
  <si>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</si>
  <si>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</si>
  <si>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</si>
  <si>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</si>
  <si>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</si>
  <si>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</si>
  <si>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</si>
  <si>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</si>
  <si>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</si>
  <si>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</si>
  <si>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</si>
  <si>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</si>
  <si>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</si>
  <si>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</si>
  <si>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</si>
  <si>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</si>
  <si>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</si>
  <si>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</si>
  <si>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</si>
  <si>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</si>
  <si>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</si>
  <si>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</si>
  <si>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</si>
  <si>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</si>
  <si>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</si>
  <si>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</si>
  <si>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</si>
  <si>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</si>
  <si>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</si>
  <si>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</si>
  <si>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</si>
  <si>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</si>
  <si>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</si>
  <si>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</si>
  <si>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</si>
  <si>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</si>
  <si>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</si>
  <si>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</si>
  <si>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</si>
  <si>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</si>
  <si>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</si>
  <si>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</si>
  <si>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</si>
  <si>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</si>
  <si>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</si>
  <si>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</si>
  <si>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</si>
  <si>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</si>
  <si>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</si>
  <si>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</si>
  <si>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</si>
  <si>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</si>
  <si>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</si>
  <si>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</si>
  <si>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</si>
  <si>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</si>
  <si>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</si>
  <si>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</si>
  <si>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</si>
  <si>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</si>
  <si>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</si>
  <si>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</si>
  <si>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</si>
  <si>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</si>
  <si>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</si>
  <si>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</si>
  <si>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</si>
  <si>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</si>
  <si>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</si>
  <si>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</si>
  <si>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</si>
  <si>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</si>
  <si>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</si>
  <si>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</si>
  <si>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</si>
  <si>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</si>
  <si>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</si>
  <si>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</si>
  <si>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</si>
  <si>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</si>
  <si>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</si>
  <si>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</si>
  <si>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</si>
  <si>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</si>
  <si>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</si>
  <si>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</si>
  <si>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</si>
  <si>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</si>
  <si>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</si>
  <si>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</si>
  <si>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</si>
  <si>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</si>
  <si>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</si>
  <si>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</si>
  <si>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</si>
  <si>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</si>
  <si>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</si>
  <si>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</si>
  <si>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</si>
  <si>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</si>
  <si>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</si>
  <si>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</si>
  <si>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</si>
  <si>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</si>
  <si>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</si>
  <si>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</si>
  <si>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</si>
  <si>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</si>
  <si>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</si>
  <si>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</si>
  <si>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</si>
  <si>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</si>
  <si>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</si>
  <si>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</si>
  <si>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</si>
  <si>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</si>
  <si>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</si>
  <si>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</si>
  <si>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</si>
  <si>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</si>
  <si>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</si>
  <si>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</si>
  <si>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</si>
  <si>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</si>
  <si>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</si>
  <si>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</si>
  <si>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</si>
  <si>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</si>
  <si>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</si>
  <si>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</si>
  <si>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</si>
  <si>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</si>
  <si>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</si>
  <si>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</si>
  <si>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</si>
  <si>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</si>
  <si>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</si>
  <si>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</si>
  <si>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</si>
  <si>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</si>
  <si>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</si>
  <si>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</si>
  <si>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</si>
  <si>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</si>
  <si>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</si>
  <si>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</si>
  <si>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</si>
  <si>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</si>
  <si>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</si>
  <si>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</si>
  <si>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</si>
  <si>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</si>
  <si>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</si>
  <si>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</si>
  <si>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</si>
  <si>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</si>
  <si>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</si>
  <si>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</si>
  <si>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</si>
  <si>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</si>
  <si>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</si>
  <si>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</si>
  <si>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</si>
  <si>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</si>
  <si>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</si>
  <si>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</si>
  <si>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</si>
  <si>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</si>
  <si>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</si>
  <si>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</si>
  <si>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</si>
  <si>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</si>
  <si>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</si>
  <si>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</si>
  <si>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</si>
  <si>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</si>
  <si>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</si>
  <si>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</si>
  <si>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</si>
  <si>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</si>
  <si>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</si>
  <si>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</si>
  <si>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</si>
  <si>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</si>
  <si>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</si>
  <si>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</si>
  <si>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</si>
  <si>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</si>
  <si>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</si>
  <si>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</si>
  <si>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</si>
  <si>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</si>
  <si>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</si>
  <si>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</si>
  <si>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</si>
  <si>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</si>
  <si>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</si>
  <si>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</si>
  <si>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</si>
  <si>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</si>
  <si>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</si>
  <si>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</si>
  <si>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</si>
  <si>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</si>
  <si>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</si>
  <si>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</si>
  <si>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</si>
  <si>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</si>
  <si>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</si>
  <si>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</si>
  <si>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</si>
  <si>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</si>
  <si>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</si>
  <si>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</si>
  <si>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</si>
  <si>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</si>
  <si>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</si>
  <si>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</si>
  <si>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</si>
  <si>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</si>
  <si>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</si>
  <si>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</si>
  <si>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</si>
  <si>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</si>
  <si>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</si>
  <si>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</si>
  <si>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</si>
  <si>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</si>
  <si>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</si>
  <si>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</si>
  <si>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</si>
  <si>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</si>
  <si>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</si>
  <si>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</si>
  <si>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</si>
  <si>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</si>
  <si>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</si>
  <si>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</si>
  <si>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</si>
  <si>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</si>
  <si>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</si>
  <si>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</si>
  <si>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</si>
  <si>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</si>
  <si>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</si>
  <si>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</si>
  <si>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</si>
  <si>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</si>
  <si>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</si>
  <si>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</si>
  <si>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</si>
  <si>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</si>
  <si>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</si>
  <si>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</si>
  <si>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</si>
  <si>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</si>
  <si>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</si>
  <si>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</si>
  <si>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</si>
  <si>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</si>
  <si>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</si>
  <si>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</si>
  <si>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</si>
  <si>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</si>
  <si>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</si>
  <si>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</si>
  <si>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</si>
  <si>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</si>
  <si>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</si>
  <si>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</si>
  <si>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</si>
  <si>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</si>
  <si>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</si>
  <si>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</si>
  <si>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</si>
  <si>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</si>
  <si>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</si>
  <si>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</si>
  <si>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</si>
  <si>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</si>
  <si>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</si>
  <si>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</si>
  <si>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</si>
  <si>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</si>
  <si>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</si>
  <si>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</si>
  <si>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</si>
  <si>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</si>
  <si>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</si>
  <si>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</si>
  <si>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</si>
  <si>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</si>
  <si>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</si>
  <si>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</si>
  <si>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</si>
  <si>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</si>
  <si>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</si>
  <si>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</si>
  <si>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</si>
  <si>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</si>
  <si>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</si>
  <si>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</si>
  <si>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</si>
  <si>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</si>
  <si>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</si>
  <si>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</si>
  <si>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</si>
  <si>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</si>
  <si>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</si>
  <si>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</si>
  <si>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</si>
  <si>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</si>
  <si>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</si>
  <si>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</si>
  <si>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</si>
  <si>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</si>
  <si>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</si>
  <si>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</si>
  <si>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</si>
  <si>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</si>
  <si>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</si>
  <si>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</si>
  <si>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</si>
  <si>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</si>
  <si>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</si>
  <si>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</si>
  <si>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</si>
  <si>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</si>
  <si>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</si>
  <si>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</si>
  <si>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</si>
  <si>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</si>
  <si>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</si>
  <si>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</si>
  <si>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</si>
  <si>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</si>
  <si>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</si>
  <si>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</si>
  <si>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</si>
  <si>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</si>
  <si>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</si>
  <si>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</si>
  <si>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</si>
  <si>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</si>
  <si>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</si>
  <si>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</si>
  <si>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</si>
  <si>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</si>
  <si>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</si>
  <si>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</si>
  <si>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</si>
  <si>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</si>
  <si>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</si>
  <si>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</si>
  <si>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</si>
  <si>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</si>
  <si>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</si>
  <si>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</si>
  <si>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</si>
  <si>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</si>
  <si>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</si>
  <si>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</si>
  <si>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</si>
  <si>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</si>
  <si>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</si>
  <si>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</si>
  <si>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</si>
  <si>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</si>
  <si>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</si>
  <si>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</si>
  <si>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</si>
  <si>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</si>
  <si>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</si>
  <si>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</si>
  <si>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</si>
  <si>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</si>
  <si>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</si>
  <si>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</si>
  <si>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</si>
  <si>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</si>
  <si>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</si>
  <si>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</si>
  <si>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</si>
  <si>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</si>
  <si>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</si>
  <si>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</si>
  <si>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</si>
  <si>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</si>
  <si>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</si>
  <si>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</si>
  <si>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</si>
  <si>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</si>
  <si>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</si>
  <si>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</si>
  <si>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</si>
  <si>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</si>
  <si>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</si>
  <si>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</si>
  <si>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</si>
  <si>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</si>
  <si>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</si>
  <si>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</si>
  <si>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</si>
  <si>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</si>
  <si>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</si>
  <si>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</si>
  <si>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</si>
  <si>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</si>
  <si>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</si>
  <si>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</si>
  <si>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</si>
  <si>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</si>
  <si>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</si>
  <si>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</si>
  <si>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</si>
  <si>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</si>
  <si>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</si>
  <si>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</si>
  <si>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</si>
  <si>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</si>
  <si>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</si>
  <si>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</si>
  <si>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</si>
  <si>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</si>
  <si>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</si>
  <si>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</si>
  <si>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</si>
  <si>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</si>
  <si>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</si>
  <si>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</si>
  <si>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</si>
  <si>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</si>
  <si>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</si>
  <si>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</si>
  <si>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</si>
  <si>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</si>
  <si>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</si>
  <si>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</si>
  <si>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</si>
  <si>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</si>
  <si>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</si>
  <si>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</si>
  <si>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</si>
  <si>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</si>
  <si>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</si>
  <si>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</si>
  <si>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</si>
  <si>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</si>
  <si>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</si>
  <si>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</si>
  <si>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</si>
  <si>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</si>
  <si>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</si>
  <si>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</si>
  <si>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</si>
  <si>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</si>
  <si>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</si>
  <si>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</si>
  <si>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</si>
  <si>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</si>
  <si>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</si>
  <si>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</si>
  <si>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</si>
  <si>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</si>
  <si>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</si>
  <si>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</si>
  <si>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</si>
  <si>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</si>
  <si>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</si>
  <si>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</si>
  <si>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</si>
  <si>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</si>
  <si>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</si>
  <si>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</si>
  <si>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</si>
  <si>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</si>
  <si>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</si>
  <si>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</si>
  <si>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</si>
  <si>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</si>
  <si>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</si>
  <si>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</si>
  <si>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</si>
  <si>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</si>
  <si>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</si>
  <si>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</si>
  <si>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</si>
  <si>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</si>
  <si>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</si>
  <si>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</si>
  <si>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</si>
  <si>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</si>
  <si>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</si>
  <si>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</si>
  <si>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</si>
  <si>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</si>
  <si>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</si>
  <si>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</si>
  <si>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</si>
  <si>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</si>
  <si>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</si>
  <si>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</si>
  <si>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</si>
  <si>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</si>
  <si>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</si>
  <si>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</si>
  <si>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</si>
  <si>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</si>
  <si>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</si>
  <si>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</si>
  <si>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</si>
  <si>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</si>
  <si>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</si>
  <si>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</si>
  <si>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</si>
  <si>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</si>
  <si>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</si>
  <si>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</si>
  <si>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</si>
  <si>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</si>
  <si>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</si>
  <si>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</si>
  <si>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</si>
  <si>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</si>
  <si>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</si>
  <si>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</si>
  <si>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</si>
  <si>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</si>
  <si>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</si>
  <si>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</si>
  <si>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</si>
  <si>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</si>
  <si>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</si>
  <si>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</si>
  <si>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</si>
  <si>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</si>
  <si>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</si>
  <si>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</si>
  <si>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</si>
  <si>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</si>
  <si>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</si>
  <si>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</si>
  <si>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</si>
  <si>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</si>
  <si>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</si>
  <si>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</si>
  <si>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</si>
  <si>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</si>
  <si>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</si>
  <si>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</si>
  <si>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</si>
  <si>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</si>
  <si>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</si>
  <si>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</si>
  <si>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</si>
  <si>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</si>
  <si>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</si>
  <si>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</si>
  <si>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</si>
  <si>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</si>
  <si>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</si>
  <si>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</si>
  <si>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</si>
  <si>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</si>
  <si>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</si>
  <si>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</si>
  <si>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</si>
  <si>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</si>
  <si>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</si>
  <si>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</si>
  <si>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</si>
  <si>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</si>
  <si>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</si>
  <si>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</si>
  <si>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</si>
  <si>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</si>
  <si>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</si>
  <si>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</si>
  <si>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</si>
  <si>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</si>
  <si>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</si>
  <si>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</si>
  <si>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</si>
  <si>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</si>
  <si>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</si>
  <si>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</si>
  <si>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</si>
  <si>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</si>
  <si>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</si>
  <si>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</si>
  <si>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</si>
  <si>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</si>
  <si>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</si>
  <si>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</si>
  <si>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</si>
  <si>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</si>
  <si>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</si>
  <si>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</si>
  <si>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</si>
  <si>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</si>
  <si>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</si>
  <si>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</si>
  <si>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</si>
  <si>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</si>
  <si>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</si>
  <si>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</si>
  <si>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</si>
  <si>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</si>
  <si>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</si>
  <si>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</si>
  <si>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</si>
  <si>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</si>
  <si>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</si>
  <si>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</si>
  <si>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</si>
  <si>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</si>
  <si>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</si>
  <si>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</si>
  <si>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</si>
  <si>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</si>
  <si>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</si>
  <si>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</si>
  <si>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</si>
  <si>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</si>
  <si>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</si>
  <si>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</si>
  <si>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</si>
  <si>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</si>
  <si>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</si>
  <si>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</si>
  <si>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</si>
  <si>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</si>
  <si>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</si>
  <si>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</si>
  <si>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</si>
  <si>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</si>
  <si>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</si>
  <si>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</si>
  <si>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</si>
  <si>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</si>
  <si>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</si>
  <si>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</si>
  <si>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</si>
  <si>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</si>
  <si>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</si>
  <si>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</si>
  <si>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</si>
  <si>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</si>
  <si>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</si>
  <si>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</si>
  <si>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</si>
  <si>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</si>
  <si>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</si>
  <si>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</si>
  <si>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</si>
  <si>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</si>
  <si>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</si>
  <si>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</si>
  <si>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</si>
  <si>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</si>
  <si>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</si>
  <si>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</si>
  <si>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</si>
  <si>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</si>
  <si>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</si>
  <si>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</si>
  <si>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</si>
  <si>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</si>
  <si>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</si>
  <si>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</si>
  <si>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</si>
  <si>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</si>
  <si>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</si>
  <si>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</si>
  <si>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</si>
  <si>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</si>
  <si>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</si>
  <si>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</si>
  <si>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</si>
  <si>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</si>
  <si>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</si>
  <si>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</si>
  <si>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</si>
  <si>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</si>
  <si>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</si>
  <si>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</si>
  <si>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</si>
  <si>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</si>
  <si>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</si>
  <si>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</si>
  <si>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</si>
  <si>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</si>
  <si>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</si>
  <si>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</si>
  <si>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</si>
  <si>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</si>
  <si>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</si>
  <si>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</si>
  <si>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</si>
  <si>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</si>
  <si>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</si>
  <si>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</si>
  <si>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</si>
  <si>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</si>
  <si>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</si>
  <si>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</si>
  <si>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</si>
  <si>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</si>
  <si>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</si>
  <si>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</si>
  <si>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</si>
  <si>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</si>
  <si>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</si>
  <si>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</si>
  <si>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</si>
  <si>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</si>
  <si>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</si>
  <si>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</si>
  <si>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</si>
  <si>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</si>
  <si>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</si>
  <si>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</si>
  <si>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</si>
  <si>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</si>
  <si>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</si>
  <si>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</si>
  <si>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</si>
  <si>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</si>
  <si>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</si>
  <si>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</si>
  <si>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</si>
  <si>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</si>
  <si>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</si>
  <si>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</si>
  <si>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</si>
  <si>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</si>
  <si>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</si>
  <si>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</si>
  <si>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</si>
  <si>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</si>
  <si>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</si>
  <si>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</si>
  <si>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</si>
  <si>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</si>
  <si>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</si>
  <si>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</si>
  <si>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</si>
  <si>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</si>
  <si>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</si>
  <si>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</si>
  <si>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</si>
  <si>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</si>
  <si>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</si>
  <si>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</si>
  <si>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</si>
  <si>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</si>
  <si>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</si>
  <si>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</si>
  <si>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</si>
  <si>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</si>
  <si>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</si>
  <si>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</si>
  <si>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</si>
  <si>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</si>
  <si>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</si>
  <si>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</si>
  <si>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</si>
  <si>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</si>
  <si>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</si>
  <si>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</si>
  <si>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</si>
  <si>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</si>
  <si>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</si>
  <si>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</si>
  <si>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</si>
  <si>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</si>
  <si>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</si>
  <si>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</si>
  <si>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</si>
  <si>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</si>
  <si>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</si>
  <si>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</si>
  <si>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</si>
  <si>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</si>
  <si>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</si>
  <si>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</si>
  <si>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</si>
  <si>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</si>
  <si>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</si>
  <si>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</si>
  <si>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</si>
  <si>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</si>
  <si>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</si>
  <si>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</si>
  <si>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</si>
  <si>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</si>
  <si>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</si>
  <si>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</si>
  <si>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</si>
  <si>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</si>
  <si>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</si>
  <si>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</si>
  <si>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</si>
  <si>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</si>
  <si>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</si>
  <si>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</si>
  <si>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</si>
  <si>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</si>
  <si>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</si>
  <si>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</si>
  <si>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</si>
  <si>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</si>
  <si>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</si>
  <si>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</si>
  <si>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</si>
  <si>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</si>
  <si>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</si>
  <si>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</si>
  <si>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</si>
  <si>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</si>
  <si>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</si>
  <si>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</si>
  <si>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</si>
  <si>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</si>
  <si>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</si>
  <si>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</si>
  <si>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</si>
  <si>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</si>
  <si>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</si>
  <si>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</si>
  <si>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</si>
  <si>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</si>
  <si>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</si>
  <si>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</si>
  <si>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</si>
  <si>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</si>
  <si>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</si>
  <si>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</si>
  <si>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</si>
  <si>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</si>
  <si>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</si>
  <si>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</si>
  <si>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</si>
  <si>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</si>
  <si>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</si>
  <si>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</si>
  <si>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</si>
  <si>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</si>
  <si>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</si>
  <si>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</si>
  <si>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</si>
  <si>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</si>
  <si>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</si>
  <si>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</si>
  <si>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</si>
  <si>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</si>
  <si>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</si>
  <si>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</si>
  <si>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</si>
  <si>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</si>
  <si>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</si>
  <si>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</si>
  <si>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</si>
  <si>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</si>
  <si>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</si>
  <si>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</si>
  <si>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</si>
  <si>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</si>
  <si>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</si>
  <si>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</si>
  <si>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</si>
  <si>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</si>
  <si>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</si>
  <si>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</si>
  <si>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</si>
  <si>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</si>
  <si>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</si>
  <si>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</si>
  <si>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</si>
  <si>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</si>
  <si>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</si>
  <si>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</si>
  <si>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</si>
  <si>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</si>
  <si>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</si>
  <si>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</si>
  <si>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</si>
  <si>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</si>
  <si>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</si>
  <si>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</si>
  <si>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</si>
  <si>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</si>
  <si>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</si>
  <si>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</si>
  <si>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</si>
  <si>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</si>
  <si>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</si>
  <si>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</si>
  <si>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</si>
  <si>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</si>
  <si>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</si>
  <si>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</si>
  <si>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</si>
  <si>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</si>
  <si>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</si>
  <si>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</si>
  <si>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</si>
  <si>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</si>
  <si>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</si>
  <si>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</si>
  <si>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</si>
  <si>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</si>
  <si>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</si>
  <si>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</si>
  <si>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</si>
  <si>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</si>
  <si>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</si>
  <si>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</si>
  <si>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</si>
  <si>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</si>
  <si>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</si>
  <si>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</si>
  <si>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</si>
  <si>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</si>
  <si>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</si>
  <si>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</si>
  <si>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</si>
  <si>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</si>
  <si>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</si>
  <si>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</si>
  <si>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</si>
  <si>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</si>
  <si>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</si>
  <si>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</si>
  <si>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</si>
  <si>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</si>
  <si>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</si>
  <si>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</si>
  <si>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</si>
  <si>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</si>
  <si>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</si>
  <si>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</si>
  <si>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</si>
  <si>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</si>
  <si>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</si>
  <si>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</si>
  <si>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</si>
  <si>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</si>
  <si>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</si>
  <si>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</si>
  <si>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</si>
  <si>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</si>
  <si>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</si>
  <si>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</si>
  <si>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</si>
  <si>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</si>
  <si>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</si>
  <si>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</si>
  <si>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</si>
  <si>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</si>
  <si>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</si>
  <si>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</si>
  <si>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</si>
  <si>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</si>
  <si>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</si>
  <si>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</si>
  <si>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</si>
  <si>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</si>
  <si>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</si>
  <si>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</si>
  <si>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</si>
  <si>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</si>
  <si>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</si>
  <si>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</si>
  <si>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</si>
  <si>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</si>
  <si>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</si>
  <si>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</si>
  <si>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</si>
  <si>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</si>
  <si>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</si>
  <si>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</si>
  <si>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</si>
  <si>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</si>
  <si>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</si>
  <si>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</si>
  <si>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</si>
  <si>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</si>
  <si>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</si>
  <si>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</si>
  <si>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</si>
  <si>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</si>
  <si>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</si>
  <si>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</si>
  <si>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</si>
  <si>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</si>
  <si>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</si>
  <si>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</si>
  <si>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</si>
  <si>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</si>
  <si>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</si>
  <si>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</si>
  <si>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</si>
  <si>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</si>
  <si>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</si>
  <si>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</si>
  <si>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</si>
  <si>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</si>
  <si>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</si>
  <si>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</si>
  <si>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</si>
  <si>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</si>
  <si>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</si>
  <si>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</si>
  <si>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</si>
  <si>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</si>
  <si>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</si>
  <si>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</si>
  <si>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</si>
  <si>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</si>
  <si>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</si>
  <si>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</si>
  <si>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</si>
  <si>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</si>
  <si>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</si>
  <si>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</si>
  <si>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</si>
  <si>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</si>
  <si>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</si>
  <si>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</si>
  <si>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</si>
  <si>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</si>
  <si>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</si>
  <si>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</si>
  <si>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</si>
  <si>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</si>
  <si>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</si>
  <si>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</si>
  <si>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</si>
  <si>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</si>
  <si>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</si>
  <si>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</si>
  <si>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</si>
  <si>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</si>
  <si>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</si>
  <si>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</si>
  <si>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</si>
  <si>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</si>
  <si>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</si>
  <si>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</si>
  <si>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</si>
  <si>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</si>
  <si>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</si>
  <si>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</si>
  <si>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</si>
  <si>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</si>
  <si>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</si>
  <si>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</si>
  <si>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</si>
  <si>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</si>
  <si>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</si>
  <si>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</si>
  <si>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</si>
  <si>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</si>
  <si>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</si>
  <si>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</si>
  <si>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</si>
  <si>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</si>
  <si>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</si>
  <si>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</si>
  <si>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</si>
  <si>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</si>
  <si>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</si>
  <si>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</si>
  <si>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</si>
  <si>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</si>
  <si>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</si>
  <si>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</si>
  <si>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</si>
  <si>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</si>
  <si>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</si>
  <si>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</si>
  <si>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</si>
  <si>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</si>
  <si>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</si>
  <si>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</si>
  <si>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</si>
  <si>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</si>
  <si>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</si>
  <si>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</si>
  <si>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</si>
  <si>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</si>
  <si>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</si>
  <si>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</si>
  <si>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</si>
  <si>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</si>
  <si>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</si>
  <si>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</si>
  <si>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</si>
  <si>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</si>
  <si>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</si>
  <si>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</si>
  <si>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</si>
  <si>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</si>
  <si>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</si>
  <si>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</si>
  <si>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</si>
  <si>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</si>
  <si>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</si>
  <si>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</si>
  <si>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</si>
  <si>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</si>
  <si>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</si>
  <si>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</si>
  <si>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</si>
  <si>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</si>
  <si>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</si>
  <si>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</si>
  <si>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</si>
  <si>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</si>
  <si>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</si>
  <si>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</si>
  <si>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</si>
  <si>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</si>
  <si>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</si>
  <si>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</si>
  <si>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</si>
  <si>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</si>
  <si>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</si>
  <si>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</si>
  <si>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</si>
  <si>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</si>
  <si>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</si>
  <si>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</si>
  <si>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</si>
  <si>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</si>
  <si>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</si>
  <si>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</si>
  <si>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</si>
  <si>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</si>
  <si>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</si>
  <si>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</si>
  <si>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</si>
  <si>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</si>
  <si>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</si>
  <si>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</si>
  <si>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</si>
  <si>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</si>
  <si>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</si>
  <si>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</si>
  <si>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</si>
  <si>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</si>
  <si>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</si>
  <si>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</si>
  <si>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</si>
  <si>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</si>
  <si>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</si>
  <si>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</si>
  <si>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</si>
  <si>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</si>
  <si>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</si>
  <si>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</si>
  <si>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</si>
  <si>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</si>
  <si>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</si>
  <si>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</si>
  <si>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</si>
  <si>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</si>
  <si>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</si>
  <si>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</si>
  <si>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</si>
  <si>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</si>
  <si>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</si>
  <si>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</si>
  <si>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</si>
  <si>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</si>
  <si>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</si>
  <si>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</si>
  <si>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</si>
  <si>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</si>
  <si>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</si>
  <si>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</si>
  <si>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</si>
  <si>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</si>
  <si>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</si>
  <si>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</si>
  <si>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</si>
  <si>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</si>
  <si>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</si>
  <si>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</si>
  <si>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</si>
  <si>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</si>
  <si>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</si>
  <si>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</si>
  <si>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</si>
  <si>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</si>
  <si>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</si>
  <si>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</si>
  <si>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</si>
  <si>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</si>
  <si>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</si>
  <si>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</si>
  <si>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</si>
  <si>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</si>
  <si>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</si>
  <si>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</si>
  <si>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</si>
  <si>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</si>
  <si>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</si>
  <si>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</si>
  <si>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</si>
  <si>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</si>
  <si>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</si>
  <si>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</si>
  <si>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</si>
  <si>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</si>
  <si>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</si>
  <si>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</si>
  <si>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</si>
  <si>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</si>
  <si>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</si>
  <si>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</si>
  <si>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</si>
  <si>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</si>
  <si>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</si>
  <si>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</si>
  <si>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</si>
  <si>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</si>
  <si>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</si>
  <si>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</si>
  <si>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</si>
  <si>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</si>
  <si>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</si>
  <si>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</si>
  <si>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</si>
  <si>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</si>
  <si>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</si>
  <si>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</si>
  <si>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</si>
  <si>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</si>
  <si>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</si>
  <si>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</si>
  <si>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</si>
  <si>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</si>
  <si>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</si>
  <si>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</si>
  <si>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</si>
  <si>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</si>
  <si>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</si>
  <si>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</si>
  <si>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</si>
  <si>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</si>
  <si>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</si>
  <si>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</si>
  <si>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</si>
  <si>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</si>
  <si>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</si>
  <si>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</si>
  <si>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</si>
  <si>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</si>
  <si>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</si>
  <si>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</si>
  <si>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</si>
  <si>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</si>
  <si>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</si>
  <si>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</si>
  <si>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</si>
  <si>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</si>
  <si>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</si>
  <si>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</si>
  <si>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</si>
  <si>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</si>
  <si>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</si>
  <si>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</si>
  <si>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</si>
  <si>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</si>
  <si>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</si>
  <si>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</si>
  <si>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</si>
  <si>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</si>
  <si>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</si>
  <si>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</si>
  <si>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</si>
  <si>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</si>
  <si>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</si>
  <si>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</si>
  <si>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</si>
  <si>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</si>
  <si>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</si>
  <si>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</si>
  <si>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</si>
  <si>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</si>
  <si>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</si>
  <si>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</si>
  <si>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</si>
  <si>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</si>
  <si>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</si>
  <si>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</si>
  <si>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</si>
  <si>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</si>
  <si>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</si>
  <si>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</si>
  <si>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</si>
  <si>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</si>
  <si>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</si>
  <si>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</si>
  <si>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</si>
  <si>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</si>
  <si>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</si>
  <si>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</si>
  <si>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</si>
  <si>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</si>
  <si>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</si>
  <si>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</si>
  <si>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</si>
  <si>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</si>
  <si>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</si>
  <si>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</si>
  <si>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</si>
  <si>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</si>
  <si>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</si>
  <si>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</si>
  <si>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</si>
  <si>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</si>
  <si>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</si>
  <si>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</si>
  <si>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</si>
  <si>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</si>
  <si>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</si>
  <si>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</si>
  <si>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</si>
  <si>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</si>
  <si>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</si>
  <si>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</si>
  <si>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</si>
  <si>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</si>
  <si>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</si>
  <si>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</si>
  <si>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</si>
  <si>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</si>
  <si>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</si>
  <si>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</si>
  <si>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</si>
  <si>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</si>
  <si>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</si>
  <si>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</si>
  <si>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</si>
  <si>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</si>
  <si>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</si>
  <si>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</si>
  <si>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</si>
  <si>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</si>
  <si>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</si>
  <si>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</si>
  <si>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</si>
  <si>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</si>
  <si>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</si>
  <si>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</si>
  <si>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</si>
  <si>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</si>
  <si>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</si>
  <si>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</si>
  <si>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</si>
  <si>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</si>
  <si>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</si>
  <si>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</si>
  <si>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</si>
  <si>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</si>
  <si>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</si>
  <si>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</si>
  <si>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</si>
  <si>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</si>
  <si>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</si>
  <si>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</si>
  <si>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</si>
  <si>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</si>
  <si>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</si>
  <si>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</si>
  <si>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</si>
  <si>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</si>
  <si>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</si>
  <si>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</si>
  <si>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</si>
  <si>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</si>
  <si>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</si>
  <si>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</si>
  <si>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</si>
  <si>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</si>
  <si>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</si>
  <si>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</si>
  <si>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</si>
  <si>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</si>
  <si>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</si>
  <si>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</si>
  <si>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</si>
  <si>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</si>
  <si>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</si>
  <si>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</si>
  <si>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</si>
  <si>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</si>
  <si>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</si>
  <si>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</si>
  <si>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</si>
  <si>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</si>
  <si>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</si>
  <si>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</si>
  <si>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</si>
  <si>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</si>
  <si>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</si>
  <si>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</si>
  <si>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</si>
  <si>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</si>
  <si>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</si>
  <si>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</si>
  <si>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</si>
  <si>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</si>
  <si>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</si>
  <si>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</si>
  <si>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</si>
  <si>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</si>
  <si>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</si>
  <si>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</si>
  <si>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</si>
  <si>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</si>
  <si>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</si>
  <si>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</si>
  <si>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</si>
  <si>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</si>
  <si>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</si>
  <si>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</si>
  <si>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</si>
  <si>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</si>
  <si>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</si>
  <si>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</si>
  <si>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</si>
  <si>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</si>
  <si>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</si>
  <si>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</si>
  <si>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</si>
  <si>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</si>
  <si>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</si>
  <si>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</si>
  <si>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</si>
  <si>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</si>
  <si>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</si>
  <si>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</si>
  <si>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</si>
  <si>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</si>
  <si>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</si>
  <si>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</si>
  <si>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</si>
  <si>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</si>
  <si>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</si>
  <si>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</si>
  <si>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</si>
  <si>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</si>
  <si>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</si>
  <si>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</si>
  <si>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</si>
  <si>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</si>
  <si>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</si>
  <si>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</si>
  <si>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</si>
  <si>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</si>
  <si>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</si>
  <si>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</si>
  <si>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</si>
  <si>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</si>
  <si>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</si>
  <si>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</si>
  <si>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</si>
  <si>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</si>
  <si>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</si>
  <si>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</si>
  <si>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</si>
  <si>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</si>
  <si>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</si>
  <si>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</si>
  <si>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</si>
  <si>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</si>
  <si>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</si>
  <si>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</si>
  <si>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</si>
  <si>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</si>
  <si>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</si>
  <si>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</si>
  <si>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</si>
  <si>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</si>
  <si>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</si>
  <si>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</si>
  <si>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</si>
  <si>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</si>
  <si>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</si>
  <si>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</si>
  <si>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</si>
  <si>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</si>
  <si>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</si>
  <si>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</si>
  <si>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</si>
  <si>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</si>
  <si>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</si>
  <si>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</si>
  <si>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</si>
  <si>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</si>
  <si>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</si>
  <si>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</si>
  <si>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</si>
  <si>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</si>
  <si>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</si>
  <si>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</si>
  <si>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</si>
  <si>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</si>
  <si>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</si>
  <si>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</si>
  <si>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</si>
  <si>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</si>
  <si>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</si>
  <si>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</si>
  <si>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</si>
  <si>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</si>
  <si>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</si>
  <si>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</si>
  <si>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</si>
  <si>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</si>
  <si>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</si>
  <si>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</si>
  <si>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</si>
  <si>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</si>
  <si>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</si>
  <si>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</si>
  <si>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</si>
  <si>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</si>
  <si>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</si>
  <si>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</si>
  <si>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</si>
  <si>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</si>
  <si>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</si>
  <si>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</si>
  <si>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</si>
  <si>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</si>
  <si>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</si>
  <si>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</si>
  <si>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</si>
  <si>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</si>
  <si>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</si>
  <si>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</si>
  <si>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</si>
  <si>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</si>
  <si>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</si>
  <si>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</si>
  <si>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</si>
  <si>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</si>
  <si>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</si>
  <si>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</si>
  <si>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</si>
  <si>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</si>
  <si>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</si>
  <si>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</si>
  <si>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</si>
  <si>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</si>
  <si>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</si>
  <si>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</si>
  <si>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</si>
  <si>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</si>
  <si>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</si>
  <si>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</si>
  <si>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</si>
  <si>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</si>
  <si>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</si>
  <si>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</si>
  <si>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</si>
  <si>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</si>
  <si>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</si>
  <si>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</si>
  <si>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</si>
  <si>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</si>
  <si>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</si>
  <si>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</si>
  <si>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</si>
  <si>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</si>
  <si>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</si>
  <si>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</si>
  <si>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</si>
  <si>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</si>
  <si>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</si>
  <si>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</si>
  <si>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</si>
  <si>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</si>
  <si>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</si>
  <si>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</si>
  <si>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</si>
  <si>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</si>
  <si>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</si>
  <si>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</si>
  <si>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</si>
  <si>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</si>
  <si>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</si>
  <si>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</si>
  <si>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</si>
  <si>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</si>
  <si>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</si>
  <si>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</si>
  <si>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</si>
  <si>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</si>
  <si>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</si>
  <si>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</si>
  <si>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</si>
  <si>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</si>
  <si>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</si>
  <si>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</si>
  <si>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</si>
  <si>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</si>
  <si>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</si>
  <si>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</si>
  <si>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</si>
  <si>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</si>
  <si>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</si>
  <si>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</si>
  <si>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</si>
  <si>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</si>
  <si>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</si>
  <si>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</si>
  <si>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</si>
  <si>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</si>
  <si>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</si>
  <si>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</si>
  <si>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</si>
  <si>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</si>
  <si>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</si>
  <si>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</si>
  <si>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</si>
  <si>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</si>
  <si>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</si>
  <si>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</si>
  <si>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</si>
  <si>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</si>
  <si>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</si>
  <si>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</si>
  <si>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</si>
  <si>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</si>
  <si>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</si>
  <si>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</si>
  <si>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</si>
  <si>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</si>
  <si>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</si>
  <si>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</si>
  <si>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</si>
  <si>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</si>
  <si>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</si>
  <si>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</si>
  <si>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</si>
  <si>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</si>
  <si>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</si>
  <si>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</si>
  <si>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</si>
  <si>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</si>
  <si>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</si>
  <si>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</si>
  <si>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</si>
  <si>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</si>
  <si>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</si>
  <si>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</si>
  <si>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</si>
  <si>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</si>
  <si>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</si>
  <si>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</si>
  <si>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</si>
  <si>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</si>
  <si>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</si>
  <si>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</si>
  <si>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</si>
  <si>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</si>
  <si>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</si>
  <si>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</si>
  <si>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</si>
  <si>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</si>
  <si>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</si>
  <si>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</si>
  <si>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</si>
  <si>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</si>
  <si>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</si>
  <si>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</si>
  <si>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</si>
  <si>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</si>
  <si>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</si>
  <si>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</si>
  <si>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</si>
  <si>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</si>
  <si>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</si>
  <si>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</si>
  <si>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</si>
  <si>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</si>
  <si>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</si>
  <si>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</si>
  <si>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</si>
  <si>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</si>
  <si>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</si>
  <si>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</si>
  <si>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</si>
  <si>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</si>
  <si>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</si>
  <si>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</si>
  <si>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</si>
  <si>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</si>
  <si>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</si>
  <si>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</si>
  <si>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</si>
  <si>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</si>
  <si>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</si>
  <si>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</si>
  <si>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</si>
  <si>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</si>
  <si>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</si>
  <si>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</si>
  <si>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</si>
  <si>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</si>
  <si>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</si>
  <si>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</si>
  <si>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</si>
  <si>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</si>
  <si>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</si>
  <si>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</si>
  <si>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</si>
  <si>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</si>
  <si>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</si>
  <si>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</si>
  <si>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</si>
  <si>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</si>
  <si>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</si>
  <si>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</si>
  <si>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</si>
  <si>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</si>
  <si>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</si>
  <si>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</si>
  <si>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</si>
  <si>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</si>
  <si>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</si>
  <si>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</si>
  <si>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</si>
  <si>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</si>
  <si>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</si>
  <si>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</si>
  <si>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</si>
  <si>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</si>
  <si>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</si>
  <si>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</si>
  <si>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</si>
  <si>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</si>
  <si>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</si>
  <si>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</si>
  <si>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</si>
  <si>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</si>
  <si>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</si>
  <si>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</si>
  <si>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</si>
  <si>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</si>
  <si>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</si>
  <si>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</si>
  <si>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</si>
  <si>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</si>
  <si>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</si>
  <si>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</si>
  <si>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</si>
  <si>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</si>
  <si>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</si>
  <si>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</si>
  <si>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</si>
  <si>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</si>
  <si>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</si>
  <si>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</si>
  <si>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</si>
  <si>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</si>
  <si>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</si>
  <si>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</si>
  <si>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</si>
  <si>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</si>
  <si>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</si>
  <si>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</si>
  <si>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</si>
  <si>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</si>
  <si>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</si>
  <si>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</si>
  <si>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</si>
  <si>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</si>
  <si>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</si>
  <si>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</si>
  <si>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</si>
  <si>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</si>
  <si>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</si>
  <si>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</si>
  <si>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</si>
  <si>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</si>
  <si>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</si>
  <si>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</si>
  <si>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</si>
  <si>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</si>
  <si>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</si>
  <si>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</si>
  <si>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</si>
  <si>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</si>
  <si>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</si>
  <si>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</si>
  <si>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</si>
  <si>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</si>
  <si>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</si>
  <si>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</si>
  <si>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</si>
  <si>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</si>
  <si>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</si>
  <si>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</si>
  <si>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</si>
  <si>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</si>
  <si>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</si>
  <si>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</si>
  <si>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</si>
  <si>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</si>
  <si>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</si>
  <si>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</si>
  <si>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</si>
  <si>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</si>
  <si>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</si>
  <si>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</si>
  <si>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</si>
  <si>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</si>
  <si>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</si>
  <si>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</si>
  <si>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</si>
  <si>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</si>
  <si>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</si>
  <si>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</si>
  <si>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</si>
  <si>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</si>
  <si>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</si>
  <si>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</si>
  <si>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</si>
  <si>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</si>
  <si>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</si>
  <si>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</si>
  <si>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</si>
  <si>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</si>
  <si>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</si>
  <si>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</si>
  <si>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</si>
  <si>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</si>
  <si>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</si>
  <si>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</si>
  <si>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</si>
  <si>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</si>
  <si>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</si>
  <si>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</si>
  <si>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</si>
  <si>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</si>
  <si>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</si>
  <si>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</si>
  <si>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</si>
  <si>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</si>
  <si>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</si>
  <si>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</si>
  <si>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</si>
  <si>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</si>
  <si>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</si>
  <si>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</si>
  <si>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</si>
  <si>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</si>
  <si>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</si>
  <si>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</si>
  <si>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</si>
  <si>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</si>
  <si>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</si>
  <si>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</si>
  <si>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</si>
  <si>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</si>
  <si>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</si>
  <si>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</si>
  <si>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</si>
  <si>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</si>
  <si>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</si>
  <si>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</si>
  <si>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</si>
  <si>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</si>
  <si>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</si>
  <si>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</si>
  <si>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</si>
  <si>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</si>
  <si>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</si>
  <si>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</si>
  <si>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</si>
  <si>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</si>
  <si>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</si>
  <si>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</si>
  <si>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</si>
  <si>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</si>
  <si>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</si>
  <si>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</si>
  <si>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</si>
  <si>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</si>
  <si>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</si>
  <si>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</si>
  <si>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</si>
  <si>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</si>
  <si>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</si>
  <si>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</si>
  <si>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</si>
  <si>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</si>
  <si>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</si>
  <si>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</si>
  <si>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</si>
  <si>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</si>
  <si>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</si>
  <si>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</si>
  <si>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</si>
  <si>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</si>
  <si>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</si>
  <si>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</si>
  <si>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</si>
  <si>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</si>
  <si>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</si>
  <si>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</si>
  <si>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</si>
  <si>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</si>
  <si>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</si>
  <si>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</si>
  <si>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</si>
  <si>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</si>
  <si>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</si>
  <si>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</si>
  <si>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</si>
  <si>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</si>
  <si>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</si>
  <si>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</si>
  <si>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</si>
  <si>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</si>
  <si>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</si>
  <si>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</si>
  <si>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</si>
  <si>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</si>
  <si>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</si>
  <si>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</si>
  <si>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</si>
  <si>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</si>
  <si>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</si>
  <si>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</si>
  <si>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</si>
  <si>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</si>
  <si>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</si>
  <si>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</si>
  <si>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</si>
  <si>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</si>
  <si>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</si>
  <si>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</si>
  <si>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</si>
  <si>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</si>
  <si>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</si>
  <si>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</si>
  <si>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</si>
  <si>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</si>
  <si>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</si>
  <si>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</si>
  <si>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</si>
  <si>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</si>
  <si>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</si>
  <si>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</si>
  <si>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</si>
  <si>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</si>
  <si>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</si>
  <si>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</si>
  <si>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</si>
  <si>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</si>
  <si>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</si>
  <si>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</si>
  <si>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</si>
  <si>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</si>
  <si>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</si>
  <si>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</si>
  <si>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</si>
  <si>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</si>
  <si>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</si>
  <si>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</si>
  <si>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</si>
  <si>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</si>
  <si>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</si>
  <si>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</si>
  <si>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</si>
  <si>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</si>
  <si>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</si>
  <si>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</si>
  <si>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</si>
  <si>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</si>
  <si>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</si>
  <si>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</si>
  <si>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</si>
  <si>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</si>
  <si>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</si>
  <si>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</si>
  <si>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</si>
  <si>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</si>
  <si>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</si>
  <si>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</si>
  <si>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</si>
  <si>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</si>
  <si>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</si>
  <si>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</si>
  <si>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</si>
  <si>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</si>
  <si>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</si>
  <si>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</si>
  <si>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</si>
  <si>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</si>
  <si>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</si>
  <si>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</si>
  <si>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</si>
  <si>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</si>
  <si>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</si>
  <si>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</si>
  <si>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</si>
  <si>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</si>
  <si>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</si>
  <si>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</si>
  <si>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</si>
  <si>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</si>
  <si>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</si>
  <si>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</si>
  <si>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</si>
  <si>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</si>
  <si>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</si>
  <si>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</si>
  <si>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</si>
  <si>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</si>
  <si>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</si>
  <si>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</si>
  <si>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</si>
  <si>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</si>
  <si>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</si>
  <si>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</si>
  <si>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</si>
  <si>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</si>
  <si>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</si>
  <si>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</si>
  <si>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</si>
  <si>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</si>
  <si>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</si>
  <si>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</si>
  <si>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</si>
  <si>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</si>
  <si>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</si>
  <si>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</si>
  <si>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</si>
  <si>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</si>
  <si>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</si>
  <si>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</si>
  <si>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</si>
  <si>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</si>
  <si>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</si>
  <si>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</si>
  <si>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</si>
  <si>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</si>
  <si>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</si>
  <si>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</si>
  <si>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</si>
  <si>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</si>
  <si>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</si>
  <si>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</si>
  <si>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</si>
  <si>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</si>
  <si>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</si>
  <si>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</si>
  <si>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</si>
  <si>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</si>
  <si>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</si>
  <si>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</si>
  <si>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</si>
  <si>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</si>
  <si>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</si>
  <si>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</si>
  <si>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</si>
  <si>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</si>
  <si>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</si>
  <si>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</si>
  <si>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</si>
  <si>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</si>
  <si>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</si>
  <si>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</si>
  <si>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</si>
  <si>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</si>
  <si>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</si>
  <si>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</si>
  <si>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</si>
  <si>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</si>
  <si>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</si>
  <si>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</si>
  <si>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</si>
  <si>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</si>
  <si>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</si>
  <si>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</si>
  <si>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</si>
  <si>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</si>
  <si>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</si>
  <si>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</si>
  <si>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</si>
  <si>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</si>
  <si>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</si>
  <si>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</si>
  <si>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</si>
  <si>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</si>
  <si>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</si>
  <si>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</si>
  <si>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</si>
  <si>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</si>
  <si>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</si>
  <si>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</si>
  <si>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</si>
  <si>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</si>
  <si>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</si>
  <si>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</si>
  <si>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</si>
  <si>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</si>
  <si>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</si>
  <si>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</si>
  <si>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</si>
  <si>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</si>
  <si>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</si>
  <si>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</si>
  <si>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</si>
  <si>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</si>
  <si>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</si>
  <si>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</si>
  <si>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</si>
  <si>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</si>
  <si>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</si>
  <si>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</si>
  <si>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</si>
  <si>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</si>
  <si>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</si>
  <si>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</si>
  <si>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</si>
  <si>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</si>
  <si>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</si>
  <si>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</si>
  <si>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</si>
  <si>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</si>
  <si>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</si>
  <si>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</si>
  <si>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</si>
  <si>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</si>
  <si>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</si>
  <si>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</si>
  <si>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</si>
  <si>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</si>
  <si>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</si>
  <si>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</si>
  <si>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</si>
  <si>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</si>
  <si>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</si>
  <si>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</si>
  <si>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</si>
  <si>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</si>
  <si>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</si>
  <si>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</si>
  <si>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</si>
  <si>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</si>
  <si>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</si>
  <si>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</si>
  <si>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</si>
  <si>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</si>
  <si>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</si>
  <si>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</si>
  <si>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</si>
  <si>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</si>
  <si>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</si>
  <si>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</si>
  <si>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</si>
  <si>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</si>
  <si>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</si>
  <si>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</si>
  <si>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</si>
  <si>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</si>
  <si>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</si>
  <si>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</si>
  <si>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</si>
  <si>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</si>
  <si>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</si>
  <si>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</si>
  <si>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</si>
  <si>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</si>
  <si>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</si>
  <si>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</si>
  <si>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</si>
  <si>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</si>
  <si>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</si>
  <si>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</si>
  <si>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</si>
  <si>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</si>
  <si>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</si>
  <si>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</si>
  <si>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</si>
  <si>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</si>
  <si>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</si>
  <si>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</si>
  <si>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</si>
  <si>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</si>
  <si>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</si>
  <si>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</si>
  <si>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</si>
  <si>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</si>
  <si>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</si>
  <si>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</si>
  <si>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</si>
  <si>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</si>
  <si>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</si>
  <si>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</si>
  <si>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</si>
  <si>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</si>
  <si>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</si>
  <si>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</si>
  <si>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</si>
  <si>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</si>
  <si>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</si>
  <si>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</si>
  <si>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</si>
  <si>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</si>
  <si>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</si>
  <si>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</si>
  <si>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</si>
  <si>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</si>
  <si>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</si>
  <si>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</si>
  <si>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</si>
  <si>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</si>
  <si>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</si>
  <si>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</si>
  <si>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</si>
  <si>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</si>
  <si>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</si>
  <si>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</si>
  <si>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</si>
  <si>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</si>
  <si>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</si>
  <si>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</si>
  <si>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</si>
  <si>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</si>
  <si>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</si>
  <si>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</si>
  <si>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</si>
  <si>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</si>
  <si>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</si>
  <si>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</si>
  <si>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</si>
  <si>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</si>
  <si>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</si>
  <si>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</si>
  <si>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</si>
  <si>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</si>
  <si>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</si>
  <si>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</si>
  <si>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</si>
  <si>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</si>
  <si>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</si>
  <si>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</si>
  <si>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</si>
  <si>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</si>
  <si>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</si>
  <si>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</si>
  <si>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</si>
  <si>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</si>
  <si>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</si>
  <si>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</si>
  <si>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</si>
  <si>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</si>
  <si>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</si>
  <si>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</si>
  <si>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</si>
  <si>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</si>
  <si>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</si>
  <si>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</si>
  <si>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</si>
  <si>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</si>
  <si>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</si>
  <si>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</si>
  <si>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</si>
  <si>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</si>
  <si>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</si>
  <si>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</si>
  <si>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</si>
  <si>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</si>
  <si>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</si>
  <si>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</si>
  <si>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</si>
  <si>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</si>
  <si>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</si>
  <si>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</si>
  <si>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</si>
  <si>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</si>
  <si>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</si>
  <si>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</si>
  <si>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</si>
  <si>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</si>
  <si>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</si>
  <si>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</si>
  <si>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</si>
  <si>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</si>
  <si>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</si>
  <si>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</si>
  <si>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</si>
  <si>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</si>
  <si>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</si>
  <si>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</si>
  <si>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</si>
  <si>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</si>
  <si>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</si>
  <si>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</si>
  <si>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</si>
  <si>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</si>
  <si>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</si>
  <si>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</si>
  <si>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</si>
  <si>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</si>
  <si>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</si>
  <si>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</si>
  <si>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</si>
  <si>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</si>
  <si>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</si>
  <si>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</si>
  <si>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</si>
  <si>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</si>
  <si>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</si>
  <si>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</si>
  <si>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</si>
  <si>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</si>
  <si>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</si>
  <si>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</si>
  <si>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</si>
  <si>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</si>
  <si>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</si>
  <si>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</si>
  <si>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</si>
  <si>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</si>
  <si>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</si>
  <si>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</si>
  <si>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</si>
  <si>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</si>
  <si>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</si>
  <si>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</si>
  <si>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</si>
  <si>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</si>
  <si>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</si>
  <si>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</si>
  <si>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</si>
  <si>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</si>
  <si>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</si>
  <si>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</si>
  <si>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</si>
  <si>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</si>
  <si>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</si>
  <si>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</si>
  <si>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</si>
  <si>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</si>
  <si>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</si>
  <si>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</si>
  <si>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</si>
  <si>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</si>
  <si>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</si>
  <si>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</si>
  <si>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</si>
  <si>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</si>
  <si>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</si>
  <si>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</si>
  <si>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</si>
  <si>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</si>
  <si>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</si>
  <si>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</si>
  <si>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</si>
  <si>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</si>
  <si>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</si>
  <si>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</si>
  <si>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</si>
  <si>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</si>
  <si>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</si>
  <si>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</si>
  <si>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</si>
  <si>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</si>
  <si>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</si>
  <si>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</si>
  <si>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</si>
  <si>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</si>
  <si>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</si>
  <si>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</si>
  <si>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</si>
  <si>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</si>
  <si>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</si>
  <si>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</si>
  <si>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</si>
  <si>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</si>
  <si>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</si>
  <si>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</si>
  <si>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</si>
  <si>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</si>
  <si>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</si>
  <si>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</si>
  <si>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</si>
  <si>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</si>
  <si>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</si>
  <si>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</si>
  <si>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</si>
  <si>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</si>
  <si>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</si>
  <si>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</si>
  <si>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</si>
  <si>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</si>
  <si>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</si>
  <si>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</si>
  <si>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</si>
  <si>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</si>
  <si>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</si>
  <si>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</si>
  <si>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</si>
  <si>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</si>
  <si>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</si>
  <si>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</si>
  <si>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</si>
  <si>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</si>
  <si>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</si>
  <si>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</si>
  <si>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</si>
  <si>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</si>
  <si>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</si>
  <si>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</si>
  <si>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</si>
  <si>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</si>
  <si>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</si>
  <si>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</si>
  <si>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</si>
  <si>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</si>
  <si>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</si>
  <si>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</si>
  <si>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</si>
  <si>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</si>
  <si>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</si>
  <si>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</si>
  <si>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</si>
  <si>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</si>
  <si>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</si>
  <si>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</si>
  <si>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</si>
  <si>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</si>
  <si>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</si>
  <si>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</si>
  <si>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</si>
  <si>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</si>
  <si>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</si>
  <si>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</si>
  <si>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</si>
  <si>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</si>
  <si>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</si>
  <si>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</si>
  <si>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</si>
  <si>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</si>
  <si>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</si>
  <si>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</si>
  <si>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</si>
  <si>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</si>
  <si>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</si>
  <si>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</si>
  <si>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</si>
  <si>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</si>
  <si>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</si>
  <si>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</si>
  <si>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</si>
  <si>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</si>
  <si>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</si>
  <si>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</si>
  <si>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</si>
  <si>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</si>
  <si>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</si>
  <si>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</si>
  <si>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</si>
  <si>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</si>
  <si>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</si>
  <si>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</si>
  <si>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</si>
  <si>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</si>
  <si>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</si>
  <si>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</si>
  <si>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</si>
  <si>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</si>
  <si>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</si>
  <si>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</si>
  <si>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</si>
  <si>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</si>
  <si>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</si>
  <si>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</si>
  <si>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</si>
  <si>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</si>
  <si>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</si>
  <si>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</si>
  <si>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</si>
  <si>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</si>
  <si>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</si>
  <si>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</si>
  <si>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</si>
  <si>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</si>
  <si>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</si>
  <si>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</si>
  <si>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</si>
  <si>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</si>
  <si>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</si>
  <si>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</si>
  <si>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</si>
  <si>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</si>
  <si>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</si>
  <si>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</si>
  <si>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</si>
  <si>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</si>
  <si>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</si>
  <si>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</si>
  <si>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</si>
  <si>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</si>
  <si>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</si>
  <si>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</si>
  <si>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</si>
  <si>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</si>
  <si>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</si>
  <si>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</si>
  <si>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</si>
  <si>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</si>
  <si>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</si>
  <si>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</si>
  <si>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</si>
  <si>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</si>
  <si>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</si>
  <si>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</si>
  <si>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</si>
  <si>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</si>
  <si>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</si>
  <si>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</si>
  <si>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</si>
  <si>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</si>
  <si>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</si>
  <si>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</si>
  <si>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</si>
  <si>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</si>
  <si>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</si>
  <si>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</si>
  <si>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</si>
  <si>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</si>
  <si>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</si>
  <si>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</si>
  <si>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</si>
  <si>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</si>
  <si>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</si>
  <si>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</si>
  <si>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</si>
  <si>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</si>
  <si>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</si>
  <si>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</si>
  <si>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</si>
  <si>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</si>
  <si>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</si>
  <si>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</si>
  <si>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</si>
  <si>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</si>
  <si>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</si>
  <si>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</si>
  <si>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</si>
  <si>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</si>
  <si>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</si>
  <si>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</si>
  <si>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</si>
  <si>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</si>
  <si>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</si>
  <si>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</si>
  <si>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</si>
  <si>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</si>
  <si>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</si>
  <si>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</si>
  <si>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</si>
  <si>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</si>
  <si>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</si>
  <si>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</si>
  <si>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</si>
  <si>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</si>
  <si>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</si>
  <si>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</si>
  <si>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</si>
  <si>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</si>
  <si>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</si>
  <si>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</si>
  <si>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</si>
  <si>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</si>
  <si>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</si>
  <si>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</si>
  <si>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</si>
  <si>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</si>
  <si>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</si>
  <si>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</si>
  <si>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</si>
  <si>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</si>
  <si>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</si>
  <si>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</si>
  <si>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</si>
  <si>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</si>
  <si>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</si>
  <si>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</si>
  <si>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</si>
  <si>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</si>
  <si>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</si>
  <si>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</si>
  <si>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</si>
  <si>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</si>
  <si>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</si>
  <si>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</si>
  <si>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</si>
  <si>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</si>
  <si>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</si>
  <si>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</si>
  <si>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</si>
  <si>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</si>
  <si>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</si>
  <si>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</si>
  <si>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</si>
  <si>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</si>
  <si>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</si>
  <si>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</si>
  <si>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</si>
  <si>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</si>
  <si>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</si>
  <si>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</si>
  <si>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</si>
  <si>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</si>
  <si>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</si>
  <si>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</si>
  <si>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</si>
  <si>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</si>
  <si>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</si>
  <si>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</si>
  <si>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</si>
  <si>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</si>
  <si>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</si>
  <si>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</si>
  <si>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</si>
  <si>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</si>
  <si>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</si>
  <si>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</si>
  <si>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</si>
  <si>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</si>
  <si>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</si>
  <si>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</si>
  <si>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</si>
  <si>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</si>
  <si>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</si>
  <si>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</si>
  <si>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</si>
  <si>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</si>
  <si>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</si>
  <si>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</si>
  <si>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</si>
  <si>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</si>
  <si>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</si>
  <si>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</si>
  <si>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</si>
  <si>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</si>
  <si>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</si>
  <si>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</si>
  <si>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</si>
  <si>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</si>
  <si>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</si>
  <si>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</si>
  <si>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</si>
  <si>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</si>
  <si>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</si>
  <si>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</si>
  <si>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</si>
  <si>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</si>
  <si>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</si>
  <si>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</si>
  <si>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</si>
  <si>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</si>
  <si>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</si>
  <si>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</si>
  <si>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</si>
  <si>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</si>
  <si>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</si>
  <si>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</si>
  <si>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</si>
  <si>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</si>
  <si>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</si>
  <si>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</si>
  <si>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</si>
  <si>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</si>
  <si>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</si>
  <si>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</si>
  <si>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</si>
  <si>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</si>
  <si>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</si>
  <si>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</si>
  <si>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</si>
  <si>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</si>
  <si>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</si>
  <si>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</si>
  <si>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</si>
  <si>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</si>
  <si>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</si>
  <si>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</si>
  <si>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</si>
  <si>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</si>
  <si>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</si>
  <si>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</si>
  <si>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</si>
  <si>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</si>
  <si>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</si>
  <si>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</si>
  <si>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</si>
  <si>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</si>
  <si>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</si>
  <si>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</si>
  <si>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</si>
  <si>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</si>
  <si>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</si>
  <si>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</si>
  <si>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</si>
  <si>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</si>
  <si>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</si>
  <si>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</si>
  <si>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</si>
  <si>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</si>
  <si>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</si>
  <si>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</si>
  <si>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</si>
  <si>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</si>
  <si>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</si>
  <si>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</si>
  <si>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</si>
  <si>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</si>
  <si>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</si>
  <si>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</si>
  <si>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</si>
  <si>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</si>
  <si>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</si>
  <si>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</si>
  <si>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</si>
  <si>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</si>
  <si>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</si>
  <si>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</si>
  <si>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</si>
  <si>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</si>
  <si>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</si>
  <si>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</si>
  <si>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</si>
  <si>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</si>
  <si>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</si>
  <si>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</si>
  <si>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</si>
  <si>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</si>
  <si>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</si>
  <si>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</si>
  <si>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</si>
  <si>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</si>
  <si>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</si>
  <si>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</si>
  <si>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</si>
  <si>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</si>
  <si>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</si>
  <si>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</si>
  <si>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</si>
  <si>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</si>
  <si>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</si>
  <si>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</si>
  <si>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</si>
  <si>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</si>
  <si>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</si>
  <si>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</si>
  <si>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</si>
  <si>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</si>
  <si>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</si>
  <si>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</si>
  <si>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</si>
  <si>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</si>
  <si>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</si>
  <si>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</si>
  <si>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</si>
  <si>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</si>
  <si>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</si>
  <si>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</si>
  <si>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</si>
  <si>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</si>
  <si>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</si>
  <si>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</si>
  <si>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</si>
  <si>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</si>
  <si>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</si>
  <si>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</si>
  <si>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</si>
  <si>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</si>
  <si>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</si>
  <si>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</si>
  <si>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</si>
  <si>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</si>
  <si>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</si>
  <si>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</si>
  <si>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</si>
  <si>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</si>
  <si>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</si>
  <si>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</si>
  <si>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</si>
  <si>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</si>
  <si>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</si>
  <si>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</si>
  <si>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</si>
  <si>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</si>
  <si>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</si>
  <si>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</si>
  <si>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</si>
  <si>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</si>
  <si>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</si>
  <si>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</si>
  <si>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</si>
  <si>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</si>
  <si>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</si>
  <si>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</si>
  <si>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</si>
  <si>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</si>
  <si>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</si>
  <si>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</si>
  <si>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</si>
  <si>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</si>
  <si>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</si>
  <si>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</si>
  <si>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</si>
  <si>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</si>
  <si>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</si>
  <si>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</si>
  <si>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</si>
  <si>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</si>
  <si>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</si>
  <si>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</si>
  <si>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</si>
  <si>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</si>
  <si>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</si>
  <si>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</si>
  <si>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</si>
  <si>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</si>
  <si>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</si>
  <si>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</si>
  <si>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</si>
  <si>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</si>
  <si>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</si>
  <si>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</si>
  <si>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</si>
  <si>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</si>
  <si>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</si>
  <si>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</si>
  <si>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</si>
  <si>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</si>
  <si>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</si>
  <si>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</si>
  <si>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</si>
  <si>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</si>
  <si>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</si>
  <si>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</si>
  <si>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</si>
  <si>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</si>
  <si>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</si>
  <si>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</si>
  <si>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</si>
  <si>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</si>
  <si>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</si>
  <si>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</si>
  <si>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</si>
  <si>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</si>
  <si>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</si>
  <si>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</si>
  <si>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</si>
  <si>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</si>
  <si>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</si>
  <si>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</si>
  <si>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</si>
  <si>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</si>
  <si>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</si>
  <si>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</si>
  <si>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</si>
  <si>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</si>
  <si>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</si>
  <si>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</si>
  <si>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</si>
  <si>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</si>
  <si>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</si>
  <si>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</si>
  <si>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</si>
  <si>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</si>
  <si>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</si>
  <si>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</si>
  <si>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</si>
  <si>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</si>
  <si>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</si>
  <si>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</si>
  <si>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</si>
  <si>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</si>
  <si>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</si>
  <si>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</si>
  <si>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</si>
  <si>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</si>
  <si>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</si>
  <si>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</si>
  <si>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</si>
  <si>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</si>
  <si>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</si>
  <si>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</si>
  <si>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</si>
  <si>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</si>
  <si>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</si>
  <si>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</si>
  <si>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</si>
  <si>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</si>
  <si>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</si>
  <si>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</si>
  <si>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</si>
  <si>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</si>
  <si>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</si>
  <si>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</si>
  <si>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</si>
  <si>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</si>
  <si>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</si>
  <si>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</si>
  <si>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</si>
  <si>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</si>
  <si>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</si>
  <si>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</si>
  <si>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</si>
  <si>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</si>
  <si>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</si>
  <si>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</si>
  <si>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</si>
  <si>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</si>
  <si>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</si>
  <si>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</si>
  <si>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</si>
  <si>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</si>
  <si>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</si>
  <si>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</si>
  <si>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</si>
  <si>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</si>
  <si>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</si>
  <si>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</si>
  <si>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</si>
  <si>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</si>
  <si>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</si>
  <si>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</si>
  <si>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</si>
  <si>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</si>
  <si>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</si>
  <si>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</si>
  <si>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</si>
  <si>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</si>
  <si>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</si>
  <si>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</si>
  <si>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</si>
  <si>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</si>
  <si>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</si>
  <si>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</si>
  <si>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</si>
  <si>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</si>
  <si>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</si>
  <si>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</si>
  <si>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</si>
  <si>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</si>
  <si>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</si>
  <si>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</si>
  <si>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</si>
  <si>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</si>
  <si>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</si>
  <si>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</si>
  <si>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</si>
  <si>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</si>
  <si>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</si>
  <si>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</si>
  <si>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</si>
  <si>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</si>
  <si>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</si>
  <si>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</si>
  <si>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</si>
  <si>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</si>
  <si>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</si>
  <si>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</si>
  <si>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</si>
  <si>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</si>
  <si>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</si>
  <si>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</si>
  <si>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</si>
  <si>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</si>
  <si>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</si>
  <si>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</si>
  <si>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</si>
  <si>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</si>
  <si>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</si>
  <si>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</si>
  <si>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</si>
  <si>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</si>
  <si>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</si>
  <si>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</si>
  <si>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</si>
  <si>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</si>
  <si>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</si>
  <si>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</si>
  <si>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</si>
  <si>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</si>
  <si>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</si>
  <si>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</si>
  <si>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</si>
  <si>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</si>
  <si>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</si>
  <si>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</si>
  <si>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</si>
  <si>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</si>
  <si>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</si>
  <si>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</si>
  <si>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</si>
  <si>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</si>
  <si>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</si>
  <si>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</si>
  <si>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</si>
  <si>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</si>
  <si>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</si>
  <si>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</si>
  <si>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</si>
  <si>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</si>
  <si>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</si>
  <si>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</si>
  <si>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</si>
  <si>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</si>
  <si>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</si>
  <si>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</si>
  <si>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</si>
  <si>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</si>
  <si>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</si>
  <si>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</si>
  <si>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</si>
  <si>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</si>
  <si>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</si>
  <si>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</si>
  <si>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</si>
  <si>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</si>
  <si>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</si>
  <si>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</si>
  <si>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</si>
  <si>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</si>
  <si>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</si>
  <si>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</si>
  <si>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</si>
  <si>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</si>
  <si>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</si>
  <si>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</si>
  <si>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</si>
  <si>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</si>
  <si>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</si>
  <si>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</si>
  <si>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</si>
  <si>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</si>
  <si>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</si>
  <si>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</si>
  <si>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</si>
  <si>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</si>
  <si>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</si>
  <si>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</si>
  <si>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</si>
  <si>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</si>
  <si>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</si>
  <si>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</si>
  <si>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</si>
  <si>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</si>
  <si>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</si>
  <si>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</si>
  <si>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</si>
  <si>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</si>
  <si>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</si>
  <si>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</si>
  <si>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</si>
  <si>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</si>
  <si>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</si>
  <si>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</si>
  <si>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</si>
  <si>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</si>
  <si>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</si>
  <si>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</si>
  <si>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</si>
  <si>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</si>
  <si>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</si>
  <si>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</si>
  <si>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</si>
  <si>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</si>
  <si>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</si>
  <si>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</si>
  <si>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</si>
  <si>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</si>
  <si>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</si>
  <si>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</si>
  <si>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</si>
  <si>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</si>
  <si>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</si>
  <si>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</si>
  <si>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</si>
  <si>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</si>
  <si>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</si>
  <si>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</si>
  <si>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</si>
  <si>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</si>
  <si>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</si>
  <si>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</si>
  <si>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</si>
  <si>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</si>
  <si>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</si>
  <si>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</si>
  <si>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</si>
  <si>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</si>
  <si>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</si>
  <si>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</si>
  <si>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</si>
  <si>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</si>
  <si>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</si>
  <si>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</si>
  <si>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</si>
  <si>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</si>
  <si>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</si>
  <si>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</si>
  <si>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</si>
  <si>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</si>
  <si>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</si>
  <si>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</si>
  <si>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</si>
  <si>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</si>
  <si>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</si>
  <si>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</si>
  <si>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</si>
  <si>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</si>
  <si>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</si>
  <si>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</si>
  <si>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</si>
  <si>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</si>
  <si>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</si>
  <si>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</si>
  <si>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</si>
  <si>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</si>
  <si>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</si>
  <si>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</si>
  <si>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</si>
  <si>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</si>
  <si>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</si>
  <si>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</si>
  <si>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</si>
  <si>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</si>
  <si>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</si>
  <si>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</si>
  <si>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</si>
  <si>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</si>
  <si>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</si>
  <si>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</si>
  <si>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</si>
  <si>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</si>
  <si>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</si>
  <si>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</si>
  <si>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</si>
  <si>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</si>
  <si>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</si>
  <si>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</si>
  <si>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</si>
  <si>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</si>
  <si>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</si>
  <si>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</si>
  <si>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</si>
  <si>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</si>
  <si>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</si>
  <si>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</si>
  <si>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</si>
  <si>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</si>
  <si>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</si>
  <si>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</si>
  <si>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</si>
  <si>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</si>
  <si>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</si>
  <si>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</si>
  <si>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</si>
  <si>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</si>
  <si>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</si>
  <si>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</si>
  <si>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</si>
  <si>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</si>
  <si>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</si>
  <si>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</si>
  <si>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</si>
  <si>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</si>
  <si>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</si>
  <si>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</si>
  <si>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</si>
  <si>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</si>
  <si>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</si>
  <si>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</si>
  <si>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</si>
  <si>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</si>
  <si>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</si>
  <si>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</si>
  <si>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</si>
  <si>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</si>
  <si>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</si>
  <si>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</si>
  <si>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</si>
  <si>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</si>
  <si>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</si>
  <si>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</si>
  <si>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</si>
  <si>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</si>
  <si>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</si>
  <si>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</si>
  <si>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</si>
  <si>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</si>
  <si>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</si>
  <si>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</si>
  <si>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</si>
  <si>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</si>
  <si>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</si>
  <si>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</si>
  <si>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</si>
  <si>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</si>
  <si>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</si>
  <si>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</si>
  <si>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</si>
  <si>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</si>
  <si>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</si>
  <si>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</si>
  <si>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</si>
  <si>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</si>
  <si>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</si>
  <si>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</si>
  <si>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</si>
  <si>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</si>
  <si>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</si>
  <si>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</si>
  <si>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</si>
  <si>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</si>
  <si>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</si>
  <si>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</si>
  <si>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</si>
  <si>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</si>
  <si>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</si>
  <si>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</si>
  <si>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</si>
  <si>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</si>
  <si>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</si>
  <si>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</si>
  <si>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</si>
  <si>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</si>
  <si>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</si>
  <si>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</si>
  <si>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</si>
  <si>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</si>
  <si>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</si>
  <si>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</si>
  <si>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</si>
  <si>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</si>
  <si>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</si>
  <si>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</si>
  <si>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</si>
  <si>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</si>
  <si>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</si>
  <si>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</si>
  <si>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</si>
  <si>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</si>
  <si>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</si>
  <si>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</si>
  <si>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</si>
  <si>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</si>
  <si>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</si>
  <si>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</si>
  <si>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</si>
  <si>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</si>
  <si>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</si>
  <si>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</si>
  <si>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</si>
  <si>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</si>
  <si>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</si>
  <si>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</si>
  <si>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</si>
  <si>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</si>
  <si>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</si>
  <si>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</si>
  <si>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</si>
  <si>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</si>
  <si>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</si>
  <si>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</si>
  <si>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</si>
  <si>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</si>
  <si>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</si>
  <si>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</si>
  <si>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</si>
  <si>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</si>
  <si>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</si>
  <si>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</si>
  <si>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</si>
  <si>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</si>
  <si>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</si>
  <si>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</si>
  <si>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</si>
  <si>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</si>
  <si>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</si>
  <si>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</si>
  <si>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</si>
  <si>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</si>
  <si>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</si>
  <si>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</si>
  <si>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</si>
  <si>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</si>
  <si>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</si>
  <si>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</si>
  <si>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</si>
  <si>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</si>
  <si>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</si>
  <si>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</si>
  <si>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</si>
  <si>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</si>
  <si>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</si>
  <si>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</si>
  <si>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</si>
  <si>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</si>
  <si>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</si>
  <si>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</si>
  <si>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</si>
  <si>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</si>
  <si>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</si>
  <si>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</si>
  <si>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</si>
  <si>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</si>
  <si>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</si>
  <si>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</si>
  <si>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</si>
  <si>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</si>
  <si>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</si>
  <si>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</si>
  <si>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</si>
  <si>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</si>
  <si>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</si>
  <si>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</si>
  <si>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</si>
  <si>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</si>
  <si>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</si>
  <si>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</si>
  <si>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</si>
  <si>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</si>
  <si>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</si>
  <si>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</si>
  <si>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</si>
  <si>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</si>
  <si>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</si>
  <si>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</si>
  <si>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</si>
  <si>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</si>
  <si>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</si>
  <si>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</si>
  <si>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</si>
  <si>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</si>
  <si>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</si>
  <si>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</si>
  <si>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</si>
  <si>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</si>
  <si>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</si>
  <si>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</si>
  <si>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</si>
  <si>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</si>
  <si>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</si>
  <si>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</si>
  <si>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</si>
  <si>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</si>
  <si>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</si>
  <si>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</si>
  <si>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</si>
  <si>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</si>
  <si>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</si>
  <si>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</si>
  <si>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</si>
  <si>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</si>
  <si>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</si>
  <si>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</si>
  <si>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</si>
  <si>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</si>
  <si>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</si>
  <si>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</si>
  <si>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</si>
  <si>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</si>
  <si>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</si>
  <si>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</si>
  <si>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</si>
  <si>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</si>
  <si>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</si>
  <si>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</si>
  <si>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</si>
  <si>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</si>
  <si>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</si>
  <si>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</si>
  <si>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</si>
  <si>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</si>
  <si>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</si>
  <si>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</si>
  <si>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</si>
  <si>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</si>
  <si>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</si>
  <si>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</si>
  <si>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</si>
  <si>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</si>
  <si>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</si>
  <si>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</si>
  <si>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</si>
  <si>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</si>
  <si>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</si>
  <si>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</si>
  <si>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</si>
  <si>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</si>
  <si>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</si>
  <si>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</si>
  <si>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</si>
  <si>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</si>
  <si>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</si>
  <si>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</si>
  <si>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</si>
  <si>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</si>
  <si>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</si>
  <si>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</si>
  <si>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</si>
  <si>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</si>
  <si>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</si>
  <si>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</si>
  <si>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</si>
  <si>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</si>
  <si>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</si>
  <si>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</si>
  <si>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</si>
  <si>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</si>
  <si>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</si>
  <si>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</si>
  <si>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</si>
  <si>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</si>
  <si>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</si>
  <si>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</si>
  <si>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</si>
  <si>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</si>
  <si>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</si>
  <si>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</si>
  <si>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</si>
  <si>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</si>
  <si>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</si>
  <si>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</si>
  <si>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</si>
  <si>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</si>
  <si>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</si>
  <si>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</si>
  <si>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</si>
  <si>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</si>
  <si>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</si>
  <si>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</si>
  <si>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</si>
  <si>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</si>
  <si>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</si>
  <si>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</si>
  <si>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</si>
  <si>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</si>
  <si>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</si>
  <si>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</si>
  <si>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</si>
  <si>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</si>
  <si>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</si>
  <si>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</si>
  <si>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</si>
  <si>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</si>
  <si>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</si>
  <si>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</si>
  <si>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</si>
  <si>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</si>
  <si>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</si>
  <si>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</si>
  <si>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</si>
  <si>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</si>
  <si>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</si>
  <si>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</si>
  <si>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</si>
  <si>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</si>
  <si>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</si>
  <si>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</si>
  <si>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</si>
  <si>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</si>
  <si>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</si>
  <si>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</si>
  <si>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</si>
  <si>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</si>
  <si>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</si>
  <si>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</si>
  <si>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</si>
  <si>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</si>
  <si>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</si>
  <si>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</si>
  <si>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</si>
  <si>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</si>
  <si>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</si>
  <si>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</si>
  <si>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</si>
  <si>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</si>
  <si>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</si>
  <si>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</si>
  <si>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</si>
  <si>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</si>
  <si>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</si>
  <si>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</si>
  <si>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</si>
  <si>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</si>
  <si>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</si>
  <si>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</si>
  <si>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</si>
  <si>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</si>
  <si>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</si>
  <si>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</si>
  <si>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</si>
  <si>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</si>
  <si>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</si>
  <si>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</si>
  <si>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</si>
  <si>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</si>
  <si>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</si>
  <si>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</si>
  <si>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</si>
  <si>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</si>
  <si>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</si>
  <si>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</si>
  <si>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</si>
  <si>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</si>
  <si>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</si>
  <si>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</si>
  <si>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</si>
  <si>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</si>
  <si>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</si>
  <si>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</si>
  <si>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</si>
  <si>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</si>
  <si>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</si>
  <si>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</si>
  <si>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</si>
  <si>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</si>
  <si>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</si>
  <si>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</si>
  <si>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</si>
  <si>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</si>
  <si>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</si>
  <si>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</si>
  <si>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</si>
  <si>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</si>
  <si>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</si>
  <si>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</si>
  <si>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</si>
  <si>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</si>
  <si>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</si>
  <si>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</si>
  <si>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</si>
  <si>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</si>
  <si>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</si>
  <si>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</si>
  <si>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</si>
  <si>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</si>
  <si>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</si>
  <si>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</si>
  <si>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</si>
  <si>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</si>
  <si>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</si>
  <si>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</si>
  <si>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</si>
  <si>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</si>
  <si>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</si>
  <si>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</si>
  <si>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</si>
  <si>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</si>
  <si>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</si>
  <si>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</si>
  <si>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</si>
  <si>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</si>
  <si>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</si>
  <si>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</si>
  <si>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</si>
  <si>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</si>
  <si>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</si>
  <si>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</si>
  <si>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</si>
  <si>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</si>
  <si>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</si>
  <si>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</si>
  <si>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</si>
  <si>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</si>
  <si>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</si>
  <si>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</si>
  <si>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</si>
  <si>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</si>
  <si>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</si>
  <si>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</si>
  <si>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</si>
  <si>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</si>
  <si>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</si>
  <si>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</si>
  <si>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</si>
  <si>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</si>
  <si>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</si>
  <si>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</si>
  <si>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</si>
  <si>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</si>
  <si>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</si>
  <si>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</si>
  <si>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</si>
  <si>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</si>
  <si>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</si>
  <si>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</si>
  <si>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</si>
  <si>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</si>
  <si>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</si>
  <si>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</si>
  <si>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</si>
  <si>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</si>
  <si>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</si>
  <si>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</si>
  <si>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</si>
  <si>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</si>
  <si>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</si>
  <si>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</si>
  <si>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</si>
  <si>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</si>
  <si>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</si>
  <si>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</si>
  <si>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</si>
  <si>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</si>
  <si>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</si>
  <si>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</si>
  <si>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</si>
  <si>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</si>
  <si>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</si>
  <si>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</si>
  <si>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</si>
  <si>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</si>
  <si>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</si>
  <si>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</si>
  <si>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</si>
  <si>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</si>
  <si>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</si>
  <si>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</si>
  <si>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</si>
  <si>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</si>
  <si>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</si>
  <si>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</si>
  <si>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</si>
  <si>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</si>
  <si>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</si>
  <si>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</si>
  <si>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</si>
  <si>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</si>
  <si>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</si>
  <si>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</si>
  <si>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</si>
  <si>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</si>
  <si>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</si>
  <si>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</si>
  <si>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</si>
  <si>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</si>
  <si>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</si>
  <si>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</si>
  <si>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</si>
  <si>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</si>
  <si>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</si>
  <si>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</si>
  <si>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</si>
  <si>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</si>
  <si>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</si>
  <si>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</si>
  <si>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</si>
  <si>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</si>
  <si>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</si>
  <si>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</si>
  <si>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</si>
  <si>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</si>
  <si>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</si>
  <si>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</si>
  <si>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</si>
  <si>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</si>
  <si>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</si>
  <si>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</si>
  <si>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</si>
  <si>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</si>
  <si>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</si>
  <si>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</si>
  <si>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</si>
  <si>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</si>
  <si>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</si>
  <si>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</si>
  <si>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</si>
  <si>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</si>
  <si>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</si>
  <si>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</si>
  <si>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</si>
  <si>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</si>
  <si>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</si>
  <si>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</si>
  <si>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</si>
  <si>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</si>
  <si>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</si>
  <si>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</si>
  <si>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</si>
  <si>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</si>
  <si>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</si>
  <si>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</si>
  <si>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</si>
  <si>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</si>
  <si>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</si>
  <si>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</si>
  <si>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</si>
  <si>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</si>
  <si>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</si>
  <si>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</si>
  <si>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</si>
  <si>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</si>
  <si>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</si>
  <si>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</si>
  <si>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</si>
  <si>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</si>
  <si>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</si>
  <si>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</si>
  <si>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</si>
  <si>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</si>
  <si>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</si>
  <si>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</si>
  <si>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</si>
  <si>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</si>
  <si>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</si>
  <si>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</si>
  <si>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</si>
  <si>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</si>
  <si>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</si>
  <si>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</si>
  <si>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</si>
  <si>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</si>
  <si>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</si>
  <si>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</si>
  <si>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</si>
  <si>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</si>
  <si>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</si>
  <si>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</si>
  <si>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</si>
  <si>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</si>
  <si>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</si>
  <si>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</si>
  <si>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</si>
  <si>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</si>
  <si>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</si>
  <si>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</si>
  <si>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</si>
  <si>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</si>
  <si>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</si>
  <si>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</si>
  <si>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</si>
  <si>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</si>
  <si>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</si>
  <si>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</si>
  <si>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</si>
  <si>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</si>
  <si>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</si>
  <si>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</si>
  <si>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</si>
  <si>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</si>
  <si>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</si>
  <si>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</si>
  <si>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</si>
  <si>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</si>
  <si>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</si>
  <si>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</si>
  <si>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</si>
  <si>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</si>
  <si>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</si>
  <si>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</si>
  <si>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</si>
  <si>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</si>
  <si>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</si>
  <si>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</si>
  <si>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</si>
  <si>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</si>
  <si>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</si>
  <si>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</si>
  <si>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</si>
  <si>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</si>
  <si>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</si>
  <si>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</si>
  <si>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</si>
  <si>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</si>
  <si>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</si>
  <si>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</si>
  <si>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</si>
  <si>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</si>
  <si>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</si>
  <si>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</si>
  <si>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</si>
  <si>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</si>
  <si>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</si>
  <si>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</si>
  <si>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</si>
  <si>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</si>
  <si>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</si>
  <si>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</si>
  <si>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</si>
  <si>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</si>
  <si>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</si>
  <si>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</si>
  <si>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</si>
  <si>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</si>
  <si>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</si>
  <si>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</si>
  <si>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</si>
  <si>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</si>
  <si>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</si>
  <si>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</si>
  <si>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</si>
  <si>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</si>
  <si>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</si>
  <si>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</si>
  <si>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</si>
  <si>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</si>
  <si>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</si>
  <si>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</si>
  <si>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</si>
  <si>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</si>
  <si>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</si>
  <si>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</si>
  <si>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</si>
  <si>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</si>
  <si>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</si>
  <si>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</si>
  <si>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</si>
  <si>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</si>
  <si>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</si>
  <si>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</si>
  <si>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</si>
  <si>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</si>
  <si>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</si>
  <si>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</si>
  <si>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</si>
  <si>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</si>
  <si>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</si>
  <si>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</si>
  <si>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</si>
  <si>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</si>
  <si>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</si>
  <si>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</si>
  <si>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</si>
  <si>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</si>
  <si>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</si>
  <si>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</si>
  <si>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</si>
  <si>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</si>
  <si>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</si>
  <si>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</si>
  <si>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</si>
  <si>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</si>
  <si>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</si>
  <si>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</si>
  <si>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</si>
  <si>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</si>
  <si>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</si>
  <si>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</si>
  <si>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</si>
  <si>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</si>
  <si>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</si>
  <si>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</si>
  <si>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</si>
  <si>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</si>
  <si>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</si>
  <si>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</si>
  <si>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</si>
  <si>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</si>
  <si>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</si>
  <si>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</si>
  <si>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</si>
  <si>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</si>
  <si>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</si>
  <si>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</si>
  <si>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</si>
  <si>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</si>
  <si>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</si>
  <si>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</si>
  <si>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</si>
  <si>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</si>
  <si>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</si>
  <si>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</si>
  <si>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</si>
  <si>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</si>
  <si>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</si>
  <si>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</si>
  <si>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</si>
  <si>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</si>
  <si>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</si>
  <si>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</si>
  <si>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</si>
  <si>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</si>
  <si>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</si>
  <si>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</si>
  <si>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</si>
  <si>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</si>
  <si>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</si>
  <si>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</si>
  <si>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</si>
  <si>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</si>
  <si>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</si>
  <si>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</si>
  <si>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</si>
  <si>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</si>
  <si>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</si>
  <si>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</si>
  <si>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</si>
  <si>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</si>
  <si>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</si>
  <si>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</si>
  <si>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</si>
  <si>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</si>
  <si>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</si>
  <si>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</si>
  <si>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</si>
  <si>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</si>
  <si>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</si>
  <si>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</si>
  <si>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</si>
  <si>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</si>
  <si>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</si>
  <si>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</si>
  <si>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</si>
  <si>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</si>
  <si>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</si>
  <si>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</si>
  <si>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</si>
  <si>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</si>
  <si>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</si>
  <si>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</si>
  <si>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</si>
  <si>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</si>
  <si>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</si>
  <si>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</si>
  <si>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</si>
  <si>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</si>
  <si>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</si>
  <si>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</si>
  <si>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</si>
  <si>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</si>
  <si>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</si>
  <si>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</si>
  <si>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</si>
  <si>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</si>
  <si>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</si>
  <si>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</si>
  <si>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</si>
  <si>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</si>
  <si>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</si>
  <si>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</si>
  <si>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</si>
  <si>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</si>
  <si>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</si>
  <si>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</si>
  <si>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</si>
  <si>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</si>
  <si>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</si>
  <si>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</si>
  <si>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</si>
  <si>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</si>
  <si>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</si>
  <si>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</si>
  <si>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</si>
  <si>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</si>
  <si>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</si>
  <si>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</si>
  <si>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</si>
  <si>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</si>
  <si>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</si>
  <si>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</si>
  <si>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</si>
  <si>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</si>
  <si>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</si>
  <si>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</si>
  <si>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</si>
  <si>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</si>
  <si>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</si>
  <si>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</si>
  <si>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</si>
  <si>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</si>
  <si>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</si>
  <si>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</si>
  <si>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</si>
  <si>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</si>
  <si>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</si>
  <si>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</si>
  <si>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</si>
  <si>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</si>
  <si>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</si>
  <si>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</si>
  <si>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</si>
  <si>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</si>
  <si>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</si>
  <si>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</si>
  <si>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</si>
  <si>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</si>
  <si>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</si>
  <si>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</si>
  <si>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</si>
  <si>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</si>
  <si>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</si>
  <si>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</si>
  <si>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</si>
  <si>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</si>
  <si>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</si>
  <si>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</si>
  <si>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</si>
  <si>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</si>
  <si>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</si>
  <si>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</si>
  <si>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</si>
  <si>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</si>
  <si>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</si>
  <si>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</si>
  <si>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</si>
  <si>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</si>
  <si>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</si>
  <si>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</si>
  <si>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</si>
  <si>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</si>
  <si>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</si>
  <si>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</si>
  <si>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</si>
  <si>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</si>
  <si>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</si>
  <si>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</si>
  <si>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</si>
  <si>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</si>
  <si>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</si>
  <si>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</si>
  <si>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</si>
  <si>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</si>
  <si>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</si>
  <si>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</si>
  <si>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</si>
  <si>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</si>
  <si>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</si>
  <si>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</si>
  <si>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</si>
  <si>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</si>
  <si>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</si>
  <si>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</si>
  <si>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</si>
  <si>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</si>
  <si>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</si>
  <si>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</si>
  <si>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</si>
  <si>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</si>
  <si>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</si>
  <si>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</si>
  <si>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</si>
  <si>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</si>
  <si>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</si>
  <si>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</si>
  <si>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</si>
  <si>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</si>
  <si>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</si>
  <si>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</si>
  <si>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</si>
  <si>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</si>
  <si>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</si>
  <si>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</si>
  <si>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</si>
  <si>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</si>
  <si>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</si>
  <si>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</si>
  <si>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</si>
  <si>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</si>
  <si>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</si>
  <si>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</si>
  <si>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</si>
  <si>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</si>
  <si>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</si>
  <si>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</si>
  <si>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</si>
  <si>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</si>
  <si>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</si>
  <si>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</si>
  <si>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</si>
  <si>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</si>
  <si>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</si>
  <si>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</si>
  <si>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</si>
  <si>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</si>
  <si>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</si>
  <si>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</si>
  <si>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</si>
  <si>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</si>
  <si>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</si>
  <si>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</si>
  <si>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</si>
  <si>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</si>
  <si>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</si>
  <si>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</si>
  <si>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</si>
  <si>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</si>
  <si>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</si>
  <si>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</si>
  <si>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</si>
  <si>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</si>
  <si>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</si>
  <si>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</si>
  <si>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</si>
  <si>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</si>
  <si>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</si>
  <si>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</si>
  <si>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</si>
  <si>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</si>
  <si>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</si>
  <si>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</si>
  <si>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</si>
  <si>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</si>
  <si>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</si>
  <si>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</si>
  <si>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</si>
  <si>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</si>
  <si>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</si>
  <si>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</si>
  <si>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</si>
  <si>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</si>
  <si>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</si>
  <si>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</si>
  <si>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</si>
  <si>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</si>
  <si>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</si>
  <si>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</si>
  <si>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</si>
  <si>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</si>
  <si>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</si>
  <si>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</si>
  <si>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</si>
  <si>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</si>
  <si>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</si>
  <si>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</si>
  <si>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</si>
  <si>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</si>
  <si>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</si>
  <si>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</si>
  <si>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</si>
  <si>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</si>
  <si>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</si>
  <si>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</si>
  <si>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</si>
  <si>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</si>
  <si>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</si>
  <si>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</si>
  <si>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</si>
  <si>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</si>
  <si>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</si>
  <si>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</si>
  <si>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</si>
  <si>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</si>
  <si>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</si>
  <si>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</si>
  <si>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</si>
  <si>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</si>
  <si>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</si>
  <si>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</si>
  <si>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</si>
  <si>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</si>
  <si>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</si>
  <si>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</si>
  <si>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</si>
  <si>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</si>
  <si>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</si>
  <si>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</si>
  <si>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</si>
  <si>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</si>
  <si>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</si>
  <si>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</si>
  <si>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</si>
  <si>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</si>
  <si>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</si>
  <si>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</si>
  <si>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</si>
  <si>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</si>
  <si>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</si>
  <si>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</si>
  <si>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</si>
  <si>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</si>
  <si>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</si>
  <si>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</si>
  <si>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</si>
  <si>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</si>
  <si>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</si>
  <si>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</si>
  <si>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</si>
  <si>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</si>
  <si>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</si>
  <si>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</si>
  <si>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</si>
  <si>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</si>
  <si>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</si>
  <si>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</si>
  <si>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</si>
  <si>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</si>
  <si>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</si>
  <si>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</si>
  <si>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</si>
  <si>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</si>
  <si>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</si>
  <si>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</si>
  <si>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</si>
  <si>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</si>
  <si>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</si>
  <si>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</si>
  <si>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</si>
  <si>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</si>
  <si>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</si>
  <si>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</si>
  <si>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</si>
  <si>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</si>
  <si>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</si>
  <si>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</si>
  <si>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</si>
  <si>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</si>
  <si>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</si>
  <si>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</si>
  <si>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</si>
  <si>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</si>
  <si>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</si>
  <si>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</si>
  <si>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</si>
  <si>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</si>
  <si>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</si>
  <si>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</si>
  <si>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</si>
  <si>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</si>
  <si>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</si>
  <si>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</si>
  <si>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</si>
  <si>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</si>
  <si>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</si>
  <si>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</si>
  <si>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</si>
  <si>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</si>
  <si>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</si>
  <si>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</si>
  <si>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</si>
  <si>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</si>
  <si>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</si>
  <si>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</si>
  <si>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</si>
  <si>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</si>
  <si>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</si>
  <si>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</si>
  <si>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</si>
  <si>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</si>
  <si>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</si>
  <si>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</si>
  <si>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</si>
  <si>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</si>
  <si>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</si>
  <si>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</si>
  <si>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</si>
  <si>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</si>
  <si>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</si>
  <si>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</si>
  <si>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</si>
  <si>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</si>
  <si>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</si>
  <si>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</si>
  <si>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</si>
  <si>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</si>
  <si>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</si>
  <si>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</si>
  <si>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</si>
  <si>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</si>
  <si>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</si>
  <si>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</si>
  <si>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</si>
  <si>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</si>
  <si>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</si>
  <si>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</si>
  <si>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</si>
  <si>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</si>
  <si>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</si>
  <si>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</si>
  <si>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</si>
  <si>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</si>
  <si>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</si>
  <si>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</si>
  <si>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</si>
  <si>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</si>
  <si>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</si>
  <si>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</si>
  <si>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</si>
  <si>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</si>
  <si>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</si>
  <si>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</si>
  <si>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</si>
  <si>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</si>
  <si>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</si>
  <si>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</si>
  <si>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</si>
  <si>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</si>
  <si>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</si>
  <si>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</si>
  <si>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</si>
  <si>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</si>
  <si>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</si>
  <si>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</si>
  <si>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</si>
  <si>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</si>
  <si>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</si>
  <si>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</si>
  <si>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</si>
  <si>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</si>
  <si>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</si>
  <si>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</si>
  <si>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</si>
  <si>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</si>
  <si>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</si>
  <si>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</si>
  <si>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</si>
  <si>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</si>
  <si>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</si>
  <si>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</si>
  <si>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</si>
  <si>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</si>
  <si>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</si>
  <si>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</si>
  <si>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</si>
  <si>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</si>
  <si>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</si>
  <si>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</si>
  <si>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</si>
  <si>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</si>
  <si>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</si>
  <si>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</si>
  <si>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</si>
  <si>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</si>
  <si>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</si>
  <si>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</si>
  <si>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</si>
  <si>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</si>
  <si>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</si>
  <si>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</si>
  <si>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</si>
  <si>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</si>
  <si>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</si>
  <si>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</si>
  <si>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</si>
  <si>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</si>
  <si>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</si>
  <si>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</si>
  <si>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</si>
  <si>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</si>
  <si>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</si>
  <si>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</si>
  <si>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</si>
  <si>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</si>
  <si>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</si>
  <si>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</si>
  <si>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</si>
  <si>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</si>
  <si>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</si>
  <si>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</si>
  <si>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</si>
  <si>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</si>
  <si>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</si>
  <si>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</si>
  <si>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</si>
  <si>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</si>
  <si>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</si>
  <si>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</si>
  <si>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</si>
  <si>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</si>
  <si>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</si>
  <si>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</si>
  <si>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</si>
  <si>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</si>
  <si>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</si>
  <si>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</si>
  <si>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</si>
  <si>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</si>
  <si>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</si>
  <si>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</si>
  <si>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</si>
  <si>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</si>
  <si>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</si>
  <si>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</si>
  <si>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</si>
  <si>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</si>
  <si>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</si>
  <si>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</si>
  <si>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</si>
  <si>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</si>
  <si>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</si>
  <si>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</si>
  <si>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</si>
  <si>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</si>
  <si>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</si>
  <si>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</si>
  <si>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</si>
  <si>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</si>
  <si>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</si>
  <si>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</si>
  <si>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</si>
  <si>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</si>
  <si>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</si>
  <si>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</si>
  <si>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</si>
  <si>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</si>
  <si>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</si>
  <si>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</si>
  <si>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</si>
  <si>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</si>
  <si>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</si>
  <si>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</si>
  <si>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</si>
  <si>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</si>
  <si>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</si>
  <si>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</si>
  <si>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</si>
  <si>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</si>
  <si>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</si>
  <si>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</si>
  <si>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</si>
  <si>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</si>
  <si>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</si>
  <si>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</si>
  <si>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</si>
  <si>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</si>
  <si>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</si>
  <si>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</si>
  <si>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</si>
  <si>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</si>
  <si>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</si>
  <si>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</si>
  <si>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</si>
  <si>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</si>
  <si>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</si>
  <si>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</si>
  <si>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</si>
  <si>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</si>
  <si>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</si>
  <si>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</si>
  <si>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</si>
  <si>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</si>
  <si>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</si>
  <si>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</si>
  <si>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</si>
  <si>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</si>
  <si>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</si>
  <si>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</si>
  <si>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</si>
  <si>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</si>
  <si>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</si>
  <si>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</si>
  <si>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</si>
  <si>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</si>
  <si>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</si>
  <si>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</si>
  <si>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</si>
  <si>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</si>
  <si>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</si>
  <si>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</si>
  <si>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</si>
  <si>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</si>
  <si>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</si>
  <si>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</si>
  <si>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</si>
  <si>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</si>
  <si>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</si>
  <si>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</si>
  <si>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</si>
  <si>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</si>
  <si>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</si>
  <si>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</si>
  <si>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</si>
  <si>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</si>
  <si>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</si>
  <si>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</si>
  <si>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</si>
  <si>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</si>
  <si>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</si>
  <si>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</si>
  <si>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</si>
  <si>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</si>
  <si>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</si>
  <si>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</si>
  <si>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</si>
  <si>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</si>
  <si>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</si>
  <si>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</si>
  <si>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</si>
  <si>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</si>
  <si>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</si>
  <si>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</si>
  <si>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</si>
  <si>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</si>
  <si>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</si>
  <si>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</si>
  <si>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</si>
  <si>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</si>
  <si>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</si>
  <si>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</si>
  <si>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</si>
  <si>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</si>
  <si>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</si>
  <si>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</si>
  <si>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</si>
  <si>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</si>
  <si>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</si>
  <si>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</si>
  <si>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</si>
  <si>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</si>
  <si>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</si>
  <si>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</si>
  <si>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</si>
  <si>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</si>
  <si>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</si>
  <si>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</si>
  <si>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</si>
  <si>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</si>
  <si>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</si>
  <si>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</si>
  <si>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</si>
  <si>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</si>
  <si>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</si>
  <si>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</si>
  <si>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</si>
  <si>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</si>
  <si>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</si>
  <si>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</si>
  <si>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</si>
  <si>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</si>
  <si>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</si>
  <si>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</si>
  <si>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</si>
  <si>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</si>
  <si>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</si>
  <si>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</si>
  <si>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</si>
  <si>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</si>
  <si>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</si>
  <si>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</si>
  <si>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</si>
  <si>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</si>
  <si>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</si>
  <si>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</si>
  <si>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</si>
  <si>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</si>
  <si>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</si>
  <si>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</si>
  <si>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</si>
  <si>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</si>
  <si>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</si>
  <si>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</si>
  <si>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</si>
  <si>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</si>
  <si>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</si>
  <si>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</si>
  <si>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</si>
  <si>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</si>
  <si>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</si>
  <si>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</si>
  <si>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</si>
  <si>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</si>
  <si>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</si>
  <si>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</si>
  <si>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</si>
  <si>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</si>
  <si>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</si>
  <si>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</si>
  <si>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</si>
  <si>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</si>
  <si>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</si>
  <si>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</si>
  <si>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</si>
  <si>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</si>
  <si>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</si>
  <si>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</si>
  <si>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</si>
  <si>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</si>
  <si>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</si>
  <si>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</si>
  <si>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</si>
  <si>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</si>
  <si>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</si>
  <si>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</si>
  <si>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</si>
  <si>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</si>
  <si>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</si>
  <si>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</si>
  <si>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</si>
  <si>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</si>
  <si>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</si>
  <si>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</si>
  <si>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</si>
  <si>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</si>
  <si>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</si>
  <si>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</si>
  <si>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</si>
  <si>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</si>
  <si>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</si>
  <si>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</si>
  <si>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</si>
  <si>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</si>
  <si>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</si>
  <si>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</si>
  <si>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</si>
  <si>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</si>
  <si>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</si>
  <si>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</si>
  <si>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</si>
  <si>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</si>
  <si>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</si>
  <si>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</si>
  <si>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</si>
  <si>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</si>
  <si>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</si>
  <si>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</si>
  <si>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</si>
  <si>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</si>
  <si>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</si>
  <si>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</si>
  <si>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</si>
  <si>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</si>
  <si>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</si>
  <si>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</si>
  <si>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</si>
  <si>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</si>
  <si>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</si>
  <si>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</si>
  <si>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</si>
  <si>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</si>
  <si>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</si>
  <si>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</si>
  <si>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</si>
  <si>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</si>
  <si>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</si>
  <si>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</si>
  <si>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</si>
  <si>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</si>
  <si>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</si>
  <si>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</si>
  <si>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</si>
  <si>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</si>
  <si>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</si>
  <si>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</si>
  <si>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</si>
  <si>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</si>
  <si>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</si>
  <si>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</si>
  <si>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</si>
  <si>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</si>
  <si>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</si>
  <si>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</si>
  <si>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</si>
  <si>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</si>
  <si>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</si>
  <si>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</si>
  <si>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</si>
  <si>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</si>
  <si>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</si>
  <si>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</si>
  <si>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</si>
  <si>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</si>
  <si>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</si>
  <si>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</si>
  <si>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</si>
  <si>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</si>
  <si>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</si>
  <si>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</si>
  <si>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</si>
  <si>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</si>
  <si>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</si>
  <si>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</si>
  <si>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</si>
  <si>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</si>
  <si>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</si>
  <si>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</si>
  <si>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</si>
  <si>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</si>
  <si>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</si>
  <si>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</si>
  <si>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</si>
  <si>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</si>
  <si>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</si>
  <si>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</si>
  <si>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</si>
  <si>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</si>
  <si>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</si>
  <si>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</si>
  <si>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</si>
  <si>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</si>
  <si>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</si>
  <si>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</si>
  <si>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</si>
  <si>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</si>
  <si>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</si>
  <si>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</si>
  <si>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</si>
  <si>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</si>
  <si>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</si>
  <si>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</si>
  <si>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</si>
  <si>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</si>
  <si>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</si>
  <si>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</si>
  <si>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</si>
  <si>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</si>
  <si>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</si>
  <si>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</si>
  <si>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</si>
  <si>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</si>
  <si>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</si>
  <si>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</si>
  <si>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</si>
  <si>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</si>
  <si>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</si>
  <si>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</si>
  <si>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</si>
  <si>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</si>
  <si>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</si>
  <si>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</si>
  <si>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</si>
  <si>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</si>
  <si>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</si>
  <si>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</si>
  <si>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</si>
  <si>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</si>
  <si>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</si>
  <si>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</si>
  <si>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</si>
  <si>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</si>
  <si>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</si>
  <si>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</si>
  <si>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</si>
  <si>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</si>
  <si>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</si>
  <si>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</si>
  <si>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</si>
  <si>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</si>
  <si>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</si>
  <si>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</si>
  <si>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</si>
  <si>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</si>
  <si>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</si>
  <si>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</si>
  <si>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</si>
  <si>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</si>
  <si>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</si>
  <si>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</si>
  <si>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</si>
  <si>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</si>
  <si>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</si>
  <si>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</si>
  <si>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</si>
  <si>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</si>
  <si>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</si>
  <si>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</si>
  <si>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</si>
  <si>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</si>
  <si>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</si>
  <si>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</si>
  <si>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</si>
  <si>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</si>
  <si>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</si>
  <si>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</si>
  <si>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</si>
  <si>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</si>
  <si>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</si>
  <si>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</si>
  <si>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</si>
  <si>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</si>
  <si>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</si>
  <si>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</si>
  <si>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</si>
  <si>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</si>
  <si>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</si>
  <si>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</si>
  <si>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</si>
  <si>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</si>
  <si>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</si>
  <si>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</si>
  <si>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</si>
  <si>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</si>
  <si>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</si>
  <si>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</si>
  <si>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</si>
  <si>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</si>
  <si>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</si>
  <si>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</si>
  <si>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</si>
  <si>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</si>
  <si>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</si>
  <si>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</si>
  <si>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</si>
  <si>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</si>
  <si>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</si>
  <si>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</si>
  <si>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</si>
  <si>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</si>
  <si>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</si>
  <si>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</si>
  <si>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</si>
  <si>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</si>
  <si>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</si>
  <si>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</si>
  <si>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</si>
  <si>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</si>
  <si>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</si>
  <si>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</si>
  <si>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</si>
  <si>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</si>
  <si>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</si>
  <si>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</si>
  <si>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</si>
  <si>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</si>
  <si>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</si>
  <si>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</si>
  <si>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</si>
  <si>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</si>
  <si>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</si>
  <si>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</si>
  <si>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</si>
  <si>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</si>
  <si>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</si>
  <si>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</si>
  <si>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</si>
  <si>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</si>
  <si>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</si>
  <si>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</si>
  <si>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</si>
  <si>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</si>
  <si>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</si>
  <si>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</si>
  <si>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</si>
  <si>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</si>
  <si>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</si>
  <si>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</si>
  <si>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</si>
  <si>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</si>
  <si>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</si>
  <si>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</si>
  <si>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</si>
  <si>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</si>
  <si>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</si>
  <si>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</si>
  <si>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</si>
  <si>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</si>
  <si>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</si>
  <si>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</si>
  <si>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</si>
  <si>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</si>
  <si>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</si>
  <si>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</si>
  <si>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</si>
  <si>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</si>
  <si>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</si>
  <si>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</si>
  <si>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</si>
  <si>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</si>
  <si>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</si>
  <si>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</si>
  <si>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</si>
  <si>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</si>
  <si>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</si>
  <si>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</si>
  <si>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</si>
  <si>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</si>
  <si>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</si>
  <si>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</si>
  <si>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</si>
  <si>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</si>
  <si>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</si>
  <si>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</si>
  <si>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</si>
  <si>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</si>
  <si>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</si>
  <si>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</si>
  <si>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</si>
  <si>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</si>
  <si>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</si>
  <si>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</si>
  <si>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</si>
  <si>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</si>
  <si>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</si>
  <si>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</si>
  <si>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</si>
  <si>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</si>
  <si>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</si>
  <si>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</si>
  <si>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</si>
  <si>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</si>
  <si>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</si>
  <si>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</si>
  <si>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</si>
  <si>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</si>
  <si>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</si>
  <si>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</si>
  <si>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</si>
  <si>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</si>
  <si>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</si>
  <si>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</si>
  <si>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</si>
  <si>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</si>
  <si>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</si>
  <si>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</si>
  <si>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</si>
  <si>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</si>
  <si>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</si>
  <si>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</si>
  <si>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</si>
  <si>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</si>
  <si>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</si>
  <si>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</si>
  <si>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</si>
  <si>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</si>
  <si>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</si>
  <si>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</si>
  <si>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</si>
  <si>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</si>
  <si>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</si>
  <si>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</si>
  <si>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</si>
  <si>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</si>
  <si>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</si>
  <si>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</si>
  <si>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</si>
  <si>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</si>
  <si>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</si>
  <si>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</si>
  <si>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</si>
  <si>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</si>
  <si>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</si>
  <si>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</si>
  <si>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</si>
  <si>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</si>
  <si>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</si>
  <si>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</si>
  <si>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</si>
  <si>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</si>
  <si>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</si>
  <si>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</si>
  <si>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</si>
  <si>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</si>
  <si>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</si>
  <si>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</si>
  <si>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</si>
  <si>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</si>
  <si>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</si>
  <si>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</si>
  <si>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</si>
  <si>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</si>
  <si>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</si>
  <si>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</si>
  <si>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</si>
  <si>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</si>
  <si>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</si>
  <si>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</si>
  <si>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</si>
  <si>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</si>
  <si>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</si>
  <si>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</si>
  <si>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</si>
  <si>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</si>
  <si>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</si>
  <si>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</si>
  <si>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</si>
  <si>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</si>
  <si>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</si>
  <si>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</si>
  <si>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</si>
  <si>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</si>
  <si>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</si>
  <si>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</si>
  <si>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</si>
  <si>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</si>
  <si>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</si>
  <si>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</si>
  <si>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</si>
  <si>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</si>
  <si>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</si>
  <si>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</si>
  <si>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</si>
  <si>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</si>
  <si>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</si>
  <si>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</si>
  <si>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</si>
  <si>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</si>
  <si>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</si>
  <si>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</si>
  <si>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</si>
  <si>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</si>
  <si>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</si>
  <si>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</si>
  <si>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</si>
  <si>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</si>
  <si>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</si>
  <si>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</si>
  <si>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</si>
  <si>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</si>
  <si>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</si>
  <si>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</si>
  <si>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</si>
  <si>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</si>
  <si>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</si>
  <si>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</si>
  <si>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</si>
  <si>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</si>
  <si>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</si>
  <si>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</si>
  <si>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</si>
  <si>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</si>
  <si>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</si>
  <si>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</si>
  <si>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</si>
  <si>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</si>
  <si>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</si>
  <si>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</si>
  <si>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</si>
  <si>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</si>
  <si>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</si>
  <si>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</si>
  <si>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</si>
  <si>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</si>
  <si>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</si>
  <si>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</si>
  <si>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</si>
  <si>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</si>
  <si>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</si>
  <si>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</si>
  <si>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</si>
  <si>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</si>
  <si>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</si>
  <si>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</si>
  <si>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</si>
  <si>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</si>
  <si>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</si>
  <si>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</si>
  <si>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</si>
  <si>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</si>
  <si>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</si>
  <si>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</si>
  <si>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</si>
  <si>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</si>
  <si>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</si>
  <si>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</si>
  <si>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</si>
  <si>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</si>
  <si>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</si>
  <si>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</si>
  <si>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</si>
  <si>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</si>
  <si>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</si>
  <si>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</si>
  <si>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</si>
  <si>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</si>
  <si>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</si>
  <si>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</si>
  <si>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</si>
  <si>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</si>
  <si>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</si>
  <si>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</si>
  <si>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</si>
  <si>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</si>
  <si>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</si>
  <si>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</si>
  <si>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</si>
  <si>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</si>
  <si>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</si>
  <si>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</si>
  <si>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</si>
  <si>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</si>
  <si>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</si>
  <si>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</si>
  <si>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</si>
  <si>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</si>
  <si>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</si>
  <si>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</si>
  <si>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</si>
  <si>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</si>
  <si>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</si>
  <si>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</si>
  <si>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</si>
  <si>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</si>
  <si>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</si>
  <si>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</si>
  <si>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</si>
  <si>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</si>
  <si>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</si>
  <si>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</si>
  <si>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</si>
  <si>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</si>
  <si>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</si>
  <si>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</si>
  <si>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</si>
  <si>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</si>
  <si>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</si>
  <si>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</si>
  <si>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</si>
  <si>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</si>
  <si>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</si>
  <si>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</si>
  <si>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</si>
  <si>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</si>
  <si>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</si>
  <si>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</si>
  <si>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</si>
  <si>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</si>
  <si>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</si>
  <si>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</si>
  <si>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</si>
  <si>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</si>
  <si>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</si>
  <si>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</si>
  <si>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</si>
  <si>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</si>
  <si>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</si>
  <si>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</si>
  <si>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</si>
  <si>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</si>
  <si>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</si>
  <si>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</si>
  <si>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</si>
  <si>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</si>
  <si>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</si>
  <si>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</si>
  <si>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</si>
  <si>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</si>
  <si>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</si>
  <si>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</si>
  <si>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</si>
  <si>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</si>
  <si>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</si>
  <si>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</si>
  <si>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</si>
  <si>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</si>
  <si>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</si>
  <si>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</si>
  <si>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</si>
  <si>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</si>
  <si>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</si>
  <si>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</si>
  <si>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</si>
  <si>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</si>
  <si>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</si>
  <si>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</si>
  <si>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</si>
  <si>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</si>
  <si>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</si>
  <si>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</si>
  <si>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</si>
  <si>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</si>
  <si>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</si>
  <si>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</si>
  <si>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</si>
  <si>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</si>
  <si>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</si>
  <si>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</si>
  <si>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</si>
  <si>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</si>
  <si>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</si>
  <si>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</si>
  <si>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</si>
  <si>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</si>
  <si>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</si>
  <si>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</si>
  <si>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</si>
  <si>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</si>
  <si>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</si>
  <si>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</si>
  <si>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</si>
  <si>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</si>
  <si>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</si>
  <si>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</si>
  <si>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</si>
  <si>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</si>
  <si>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</si>
  <si>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</si>
  <si>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</si>
  <si>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</si>
  <si>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</si>
  <si>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</si>
  <si>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</si>
  <si>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</si>
  <si>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</si>
  <si>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</si>
  <si>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</si>
  <si>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</si>
  <si>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</si>
  <si>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</si>
  <si>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</si>
  <si>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</si>
  <si>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</si>
  <si>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</si>
  <si>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</si>
  <si>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</si>
  <si>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</si>
  <si>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</si>
  <si>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</si>
  <si>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</si>
  <si>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</si>
  <si>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</si>
  <si>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</si>
  <si>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</si>
  <si>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</si>
  <si>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</si>
  <si>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</si>
  <si>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</si>
  <si>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</si>
  <si>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</si>
  <si>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</si>
  <si>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</si>
  <si>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</si>
  <si>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</si>
  <si>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</si>
  <si>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</si>
  <si>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</si>
  <si>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</si>
  <si>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</si>
  <si>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</si>
  <si>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</si>
  <si>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</si>
  <si>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</si>
  <si>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</si>
  <si>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</si>
  <si>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</si>
  <si>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</si>
  <si>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</si>
  <si>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</si>
  <si>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</si>
  <si>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</si>
  <si>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</si>
  <si>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</si>
  <si>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</si>
  <si>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</si>
  <si>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</si>
  <si>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</si>
  <si>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</si>
  <si>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</si>
  <si>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</si>
  <si>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</si>
  <si>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</si>
  <si>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</si>
  <si>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</si>
  <si>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</si>
  <si>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</si>
  <si>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</si>
  <si>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</si>
  <si>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</si>
  <si>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</si>
  <si>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</si>
  <si>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</si>
  <si>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</si>
  <si>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</si>
  <si>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</si>
  <si>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</si>
  <si>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</si>
  <si>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</si>
  <si>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</si>
  <si>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</si>
  <si>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</si>
  <si>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</si>
  <si>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</si>
  <si>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</si>
  <si>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</si>
  <si>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</si>
  <si>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</si>
  <si>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</si>
  <si>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</si>
  <si>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</si>
  <si>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</si>
  <si>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</si>
  <si>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</si>
  <si>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</si>
  <si>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</si>
  <si>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</si>
  <si>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</si>
  <si>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</si>
  <si>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</si>
  <si>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</si>
  <si>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</si>
  <si>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</si>
  <si>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</si>
  <si>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</si>
  <si>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</si>
  <si>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</si>
  <si>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</si>
  <si>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</si>
  <si>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</si>
  <si>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</si>
  <si>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</si>
  <si>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</si>
  <si>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</si>
  <si>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</si>
  <si>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</si>
  <si>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</si>
  <si>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</si>
  <si>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</si>
  <si>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</si>
  <si>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</si>
  <si>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</si>
  <si>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</si>
  <si>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</si>
  <si>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</si>
  <si>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</si>
  <si>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</si>
  <si>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</si>
  <si>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</si>
  <si>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</si>
  <si>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</si>
  <si>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</si>
  <si>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</si>
  <si>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</si>
  <si>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</si>
  <si>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</si>
  <si>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</si>
  <si>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</si>
  <si>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</si>
  <si>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</si>
  <si>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</si>
  <si>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</si>
  <si>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</si>
  <si>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</si>
  <si>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</si>
  <si>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</si>
  <si>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</si>
  <si>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</si>
  <si>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</si>
  <si>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</si>
  <si>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</si>
  <si>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</si>
  <si>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</si>
  <si>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</si>
  <si>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</si>
  <si>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</si>
  <si>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</si>
  <si>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</si>
  <si>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</si>
  <si>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</si>
  <si>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</si>
  <si>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</si>
  <si>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</si>
  <si>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</si>
  <si>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</si>
  <si>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</si>
  <si>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</si>
  <si>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</si>
  <si>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</si>
  <si>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</si>
  <si>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</si>
  <si>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</si>
  <si>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</si>
  <si>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</si>
  <si>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</si>
  <si>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</si>
  <si>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</si>
  <si>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</si>
  <si>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</si>
  <si>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</si>
  <si>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</si>
  <si>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</si>
  <si>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</si>
  <si>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</si>
  <si>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</si>
  <si>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</si>
  <si>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</si>
  <si>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</si>
  <si>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</si>
  <si>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</si>
  <si>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</si>
  <si>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</si>
  <si>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</si>
  <si>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</si>
  <si>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</si>
  <si>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</si>
  <si>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</si>
  <si>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</si>
  <si>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</si>
  <si>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</si>
  <si>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</si>
  <si>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</si>
  <si>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</si>
  <si>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</si>
  <si>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</si>
  <si>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</si>
  <si>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</si>
  <si>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</si>
  <si>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</si>
  <si>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</si>
  <si>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</si>
  <si>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</si>
  <si>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</si>
  <si>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</si>
  <si>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</si>
  <si>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</si>
  <si>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</si>
  <si>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</si>
  <si>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</si>
  <si>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</si>
  <si>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</si>
  <si>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</si>
  <si>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</si>
  <si>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</si>
  <si>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</si>
  <si>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</si>
  <si>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</si>
  <si>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</si>
  <si>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</si>
  <si>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</si>
  <si>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</si>
  <si>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</si>
  <si>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</si>
  <si>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</si>
  <si>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</si>
  <si>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</si>
  <si>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</si>
  <si>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</si>
  <si>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</si>
  <si>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</si>
  <si>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</si>
  <si>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</si>
  <si>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</si>
  <si>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</si>
  <si>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</si>
  <si>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</si>
  <si>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</si>
  <si>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</si>
  <si>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</si>
  <si>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</si>
  <si>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</si>
  <si>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</si>
  <si>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</si>
  <si>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</si>
  <si>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</si>
  <si>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</si>
  <si>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</si>
  <si>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</si>
  <si>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</si>
  <si>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</si>
  <si>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</si>
  <si>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</si>
  <si>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</si>
  <si>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</si>
  <si>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</si>
  <si>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</si>
  <si>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</si>
  <si>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</si>
  <si>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</si>
  <si>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</si>
  <si>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</si>
  <si>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</si>
  <si>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</si>
  <si>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</si>
  <si>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</si>
  <si>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</si>
  <si>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</si>
  <si>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</si>
  <si>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</si>
  <si>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</si>
  <si>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</si>
  <si>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</si>
  <si>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</si>
  <si>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</si>
  <si>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</si>
  <si>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</si>
  <si>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</si>
  <si>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</si>
  <si>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</si>
  <si>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</si>
  <si>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</si>
  <si>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</si>
  <si>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</si>
  <si>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</si>
  <si>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</si>
  <si>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</si>
  <si>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</si>
  <si>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</si>
  <si>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</si>
  <si>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</si>
  <si>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</si>
  <si>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</si>
  <si>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</si>
  <si>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</si>
  <si>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</si>
  <si>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</si>
  <si>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</si>
  <si>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</si>
  <si>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</si>
  <si>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</si>
  <si>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</si>
  <si>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</si>
  <si>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</si>
  <si>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</si>
  <si>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</si>
  <si>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</si>
  <si>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</si>
  <si>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</si>
  <si>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</si>
  <si>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</si>
  <si>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</si>
  <si>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</si>
  <si>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</si>
  <si>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</si>
  <si>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</si>
  <si>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</si>
  <si>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</si>
  <si>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</si>
  <si>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</si>
  <si>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</si>
  <si>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</si>
  <si>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</si>
  <si>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</si>
  <si>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</si>
  <si>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</si>
  <si>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</si>
  <si>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</si>
  <si>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</si>
  <si>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</si>
  <si>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</si>
  <si>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</si>
  <si>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</si>
  <si>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</si>
  <si>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</si>
  <si>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</si>
  <si>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</si>
  <si>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</si>
  <si>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</si>
  <si>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</si>
  <si>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</si>
  <si>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</si>
  <si>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</si>
  <si>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</si>
  <si>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</si>
  <si>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</si>
  <si>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</si>
  <si>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</si>
  <si>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</si>
  <si>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</si>
  <si>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</si>
  <si>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</si>
  <si>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</si>
  <si>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</si>
  <si>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</si>
  <si>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</si>
  <si>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</si>
  <si>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</si>
  <si>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</si>
  <si>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</si>
  <si>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</si>
  <si>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</si>
  <si>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</si>
  <si>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</si>
  <si>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</si>
  <si>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</si>
  <si>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</si>
  <si>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</si>
  <si>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</si>
  <si>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</si>
  <si>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</si>
  <si>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</si>
  <si>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</si>
  <si>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</si>
  <si>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</si>
  <si>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</si>
  <si>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</si>
  <si>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</si>
  <si>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</si>
  <si>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</si>
  <si>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</si>
  <si>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</si>
  <si>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</si>
  <si>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</si>
  <si>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</si>
  <si>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</si>
  <si>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</si>
  <si>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</si>
  <si>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</si>
  <si>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</si>
  <si>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</si>
  <si>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</si>
  <si>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</si>
  <si>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</si>
  <si>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</si>
  <si>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</si>
  <si>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</si>
  <si>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</si>
  <si>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</si>
  <si>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</si>
  <si>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</si>
  <si>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</si>
  <si>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</si>
  <si>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</si>
  <si>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</si>
  <si>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</si>
  <si>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</si>
  <si>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</si>
  <si>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</si>
  <si>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</si>
  <si>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</si>
  <si>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</si>
  <si>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</si>
  <si>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</si>
  <si>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</si>
  <si>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</si>
  <si>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</si>
  <si>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</si>
  <si>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</si>
  <si>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</si>
  <si>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</si>
  <si>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</si>
  <si>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</si>
  <si>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</si>
  <si>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</si>
  <si>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</si>
  <si>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</si>
  <si>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</si>
  <si>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</si>
  <si>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</si>
  <si>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</si>
  <si>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</si>
  <si>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</si>
  <si>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</si>
  <si>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</si>
  <si>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</si>
  <si>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</si>
  <si>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</si>
  <si>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</si>
  <si>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</si>
  <si>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</si>
  <si>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</si>
  <si>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</si>
  <si>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</si>
  <si>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</si>
  <si>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</si>
  <si>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</si>
  <si>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</si>
  <si>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</si>
  <si>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</si>
  <si>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</si>
  <si>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</si>
  <si>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</si>
  <si>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</si>
  <si>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</si>
  <si>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</si>
  <si>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</si>
  <si>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</si>
  <si>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</si>
  <si>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</si>
  <si>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</si>
  <si>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</si>
  <si>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</si>
  <si>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</si>
  <si>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</si>
  <si>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</si>
  <si>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</si>
  <si>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</si>
  <si>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</si>
  <si>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</si>
  <si>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</si>
  <si>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</si>
  <si>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</si>
  <si>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</si>
  <si>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</si>
  <si>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</si>
  <si>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</si>
  <si>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</si>
  <si>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</si>
  <si>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</si>
  <si>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</si>
  <si>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</si>
  <si>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</si>
  <si>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</si>
  <si>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</si>
  <si>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</si>
  <si>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</si>
  <si>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</si>
  <si>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</si>
  <si>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</si>
  <si>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</si>
  <si>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</si>
  <si>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</si>
  <si>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</si>
  <si>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</si>
  <si>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</si>
  <si>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</si>
  <si>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</si>
  <si>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</si>
  <si>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</si>
  <si>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</si>
  <si>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</si>
  <si>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</si>
  <si>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</si>
  <si>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</si>
  <si>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</si>
  <si>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</si>
  <si>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</si>
  <si>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</si>
  <si>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</si>
  <si>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</si>
  <si>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</si>
  <si>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</si>
  <si>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</si>
  <si>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</si>
  <si>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</si>
  <si>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</si>
  <si>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</si>
  <si>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</si>
  <si>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</si>
  <si>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</si>
  <si>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</si>
  <si>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</si>
  <si>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</si>
  <si>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</si>
  <si>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</si>
  <si>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</si>
  <si>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</si>
  <si>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</si>
  <si>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</si>
  <si>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</si>
  <si>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</si>
  <si>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</si>
  <si>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</si>
  <si>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</si>
  <si>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</si>
  <si>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</si>
  <si>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</si>
  <si>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</si>
  <si>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</si>
  <si>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</si>
  <si>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</si>
  <si>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</si>
  <si>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</si>
  <si>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</si>
  <si>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</si>
  <si>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</si>
  <si>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</si>
  <si>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</si>
  <si>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</si>
  <si>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</si>
  <si>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</si>
  <si>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</si>
  <si>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</si>
  <si>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</si>
  <si>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</si>
  <si>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</si>
  <si>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</si>
  <si>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</si>
  <si>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</si>
  <si>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</si>
  <si>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</si>
  <si>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</si>
  <si>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</si>
  <si>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</si>
  <si>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</si>
  <si>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</si>
  <si>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</si>
  <si>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</si>
  <si>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</si>
  <si>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</si>
  <si>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</si>
  <si>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</si>
  <si>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</si>
  <si>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</si>
  <si>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</si>
  <si>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</si>
  <si>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</si>
  <si>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</si>
  <si>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</si>
  <si>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</si>
  <si>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</si>
  <si>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</si>
  <si>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</si>
  <si>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</si>
  <si>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</si>
  <si>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</si>
  <si>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</si>
  <si>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</si>
  <si>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</si>
  <si>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</si>
  <si>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</si>
  <si>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</si>
  <si>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</si>
  <si>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</si>
  <si>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</si>
  <si>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</si>
  <si>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</si>
  <si>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</si>
  <si>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</si>
  <si>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</si>
  <si>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</si>
  <si>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</si>
  <si>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</si>
  <si>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</si>
  <si>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</si>
  <si>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</si>
  <si>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</si>
  <si>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</si>
  <si>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</si>
  <si>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</si>
  <si>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</si>
  <si>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</si>
  <si>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</si>
  <si>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</si>
  <si>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</si>
  <si>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</si>
  <si>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</si>
  <si>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</si>
  <si>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</si>
  <si>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</si>
  <si>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</si>
  <si>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</si>
  <si>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</si>
  <si>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</si>
  <si>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</si>
  <si>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</si>
  <si>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</si>
  <si>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</si>
  <si>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</si>
  <si>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</si>
  <si>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</si>
  <si>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</si>
  <si>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</si>
  <si>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</si>
  <si>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</si>
  <si>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</si>
  <si>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</si>
  <si>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</si>
  <si>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</si>
  <si>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</si>
  <si>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</si>
  <si>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</si>
  <si>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</si>
  <si>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</si>
  <si>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</si>
  <si>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</si>
  <si>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</si>
  <si>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</si>
  <si>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</si>
  <si>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</si>
  <si>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</si>
  <si>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</si>
  <si>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</si>
  <si>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</si>
  <si>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</si>
  <si>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</si>
  <si>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</si>
  <si>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</si>
  <si>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</si>
  <si>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</si>
  <si>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</si>
  <si>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</si>
  <si>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</si>
  <si>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</si>
  <si>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</si>
  <si>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</si>
  <si>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</si>
  <si>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</si>
  <si>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</si>
  <si>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</si>
  <si>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</si>
  <si>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</si>
  <si>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</si>
  <si>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</si>
  <si>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</si>
  <si>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</si>
  <si>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</si>
  <si>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</si>
  <si>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</si>
  <si>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</si>
  <si>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</si>
  <si>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</si>
  <si>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</si>
  <si>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</si>
  <si>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</si>
  <si>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</si>
  <si>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</si>
  <si>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</si>
  <si>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</si>
  <si>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</si>
  <si>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</si>
  <si>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</si>
  <si>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</si>
  <si>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</si>
  <si>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</si>
  <si>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</si>
  <si>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</si>
  <si>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</si>
  <si>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</si>
  <si>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</si>
  <si>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</si>
  <si>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</si>
  <si>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</si>
  <si>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</si>
  <si>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</si>
  <si>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</si>
  <si>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</si>
  <si>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</si>
  <si>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</si>
  <si>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</si>
  <si>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</si>
  <si>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</si>
  <si>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</si>
  <si>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</si>
  <si>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</si>
  <si>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</si>
  <si>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</si>
  <si>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</si>
  <si>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</si>
  <si>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</si>
  <si>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</si>
  <si>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</si>
  <si>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</si>
  <si>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</si>
  <si>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</si>
  <si>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</si>
  <si>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</si>
  <si>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</si>
  <si>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</si>
  <si>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</si>
  <si>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</si>
  <si>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</si>
  <si>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</si>
  <si>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</si>
  <si>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</si>
  <si>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</si>
  <si>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</si>
  <si>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</si>
  <si>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</si>
  <si>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</si>
  <si>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</si>
  <si>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</si>
  <si>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</si>
  <si>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</si>
  <si>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</si>
  <si>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</si>
  <si>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</si>
  <si>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</si>
  <si>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</si>
  <si>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</si>
  <si>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</si>
  <si>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</si>
  <si>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</si>
  <si>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</si>
  <si>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</si>
  <si>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</si>
  <si>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</si>
  <si>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</si>
  <si>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</si>
  <si>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</si>
  <si>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</si>
  <si>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</si>
  <si>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</si>
  <si>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</si>
  <si>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</si>
  <si>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</si>
  <si>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</si>
  <si>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</si>
  <si>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</si>
  <si>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</si>
  <si>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</si>
  <si>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</si>
  <si>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</si>
  <si>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</si>
  <si>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</si>
  <si>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</si>
  <si>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</si>
  <si>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</si>
  <si>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</si>
  <si>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</si>
  <si>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</si>
  <si>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</si>
  <si>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</si>
  <si>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</si>
  <si>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</si>
  <si>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</si>
  <si>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</si>
  <si>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</si>
  <si>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</si>
  <si>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</si>
  <si>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</si>
  <si>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</si>
  <si>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</si>
  <si>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</si>
  <si>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</si>
  <si>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</si>
  <si>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</si>
  <si>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</si>
  <si>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</si>
  <si>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</si>
  <si>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</si>
  <si>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</si>
  <si>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</si>
  <si>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</si>
  <si>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</si>
  <si>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</si>
  <si>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</si>
  <si>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</si>
  <si>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</si>
  <si>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</si>
  <si>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</si>
  <si>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</si>
  <si>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</si>
  <si>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</si>
  <si>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</si>
  <si>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</si>
  <si>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</si>
  <si>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</si>
  <si>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</si>
  <si>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</si>
  <si>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</si>
  <si>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</si>
  <si>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</si>
  <si>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</si>
  <si>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</si>
  <si>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</si>
  <si>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</si>
  <si>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</si>
  <si>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</si>
  <si>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</si>
  <si>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</si>
  <si>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</si>
  <si>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</si>
  <si>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</si>
  <si>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</si>
  <si>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</si>
  <si>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</si>
  <si>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</si>
  <si>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</si>
  <si>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</si>
  <si>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</si>
  <si>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</si>
  <si>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</si>
  <si>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</si>
  <si>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</si>
  <si>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</si>
  <si>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</si>
  <si>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</si>
  <si>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</si>
  <si>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</si>
  <si>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</si>
  <si>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</si>
  <si>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</si>
  <si>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</si>
  <si>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</si>
  <si>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</si>
  <si>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</si>
  <si>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</si>
  <si>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</si>
  <si>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</si>
  <si>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</si>
  <si>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</si>
  <si>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</si>
  <si>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</si>
  <si>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</si>
  <si>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</si>
  <si>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</si>
  <si>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</si>
  <si>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</si>
  <si>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</si>
  <si>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</si>
  <si>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</si>
  <si>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</si>
  <si>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</si>
  <si>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</si>
  <si>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</si>
  <si>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</si>
  <si>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</si>
  <si>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</si>
  <si>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</si>
  <si>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</si>
  <si>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</si>
  <si>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</si>
  <si>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</si>
  <si>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</si>
  <si>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</si>
  <si>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</si>
  <si>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</si>
  <si>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</si>
  <si>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</si>
  <si>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</si>
  <si>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</si>
  <si>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</si>
  <si>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</si>
  <si>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</si>
  <si>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</si>
  <si>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</si>
  <si>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</si>
  <si>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</si>
  <si>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</si>
  <si>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</si>
  <si>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</si>
  <si>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</si>
  <si>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</si>
  <si>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</si>
  <si>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</si>
  <si>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</si>
  <si>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</si>
  <si>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</si>
  <si>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</si>
  <si>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</si>
  <si>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</si>
  <si>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</si>
  <si>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</si>
  <si>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</si>
  <si>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</si>
  <si>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</si>
  <si>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</si>
  <si>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</si>
  <si>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</si>
  <si>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</si>
  <si>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</si>
  <si>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</si>
  <si>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</si>
  <si>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</si>
  <si>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</si>
  <si>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</si>
  <si>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</si>
  <si>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</si>
  <si>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</si>
  <si>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</si>
  <si>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</si>
  <si>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</si>
  <si>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</si>
  <si>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</si>
  <si>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</si>
  <si>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</si>
  <si>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</si>
  <si>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</si>
  <si>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</si>
  <si>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</si>
  <si>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</si>
  <si>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</si>
  <si>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</si>
  <si>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</si>
  <si>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</si>
  <si>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</si>
  <si>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</si>
  <si>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</si>
  <si>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</si>
  <si>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</si>
  <si>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</si>
  <si>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</si>
  <si>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</si>
  <si>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</si>
  <si>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</si>
  <si>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</si>
  <si>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</si>
  <si>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</si>
  <si>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</si>
  <si>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</si>
  <si>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</si>
  <si>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</si>
  <si>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</si>
  <si>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</si>
  <si>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</si>
  <si>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</si>
  <si>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</si>
  <si>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</si>
  <si>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</si>
  <si>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</si>
  <si>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</si>
  <si>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</si>
  <si>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</si>
  <si>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</si>
  <si>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</si>
  <si>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</si>
  <si>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</si>
  <si>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</si>
  <si>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</si>
  <si>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</si>
  <si>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</si>
  <si>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</si>
  <si>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</si>
  <si>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</si>
  <si>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</si>
  <si>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</si>
  <si>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</si>
  <si>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</si>
  <si>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</si>
  <si>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</si>
  <si>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</si>
  <si>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</si>
  <si>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</si>
  <si>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</si>
  <si>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</si>
  <si>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</si>
  <si>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</si>
  <si>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</si>
  <si>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</si>
  <si>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</si>
  <si>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</si>
  <si>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</si>
  <si>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</si>
  <si>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</si>
  <si>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</si>
  <si>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</si>
  <si>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</si>
  <si>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</si>
  <si>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</si>
  <si>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</si>
  <si>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</si>
  <si>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</si>
  <si>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</si>
  <si>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</si>
  <si>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</si>
  <si>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</si>
  <si>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</si>
  <si>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</si>
  <si>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</si>
  <si>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</si>
  <si>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</si>
  <si>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</si>
  <si>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</si>
  <si>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</si>
  <si>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</si>
  <si>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</si>
  <si>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</si>
  <si>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</si>
  <si>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</si>
  <si>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</si>
  <si>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</si>
  <si>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</si>
  <si>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</si>
  <si>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</si>
  <si>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</si>
  <si>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</si>
  <si>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</si>
  <si>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</si>
  <si>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</si>
  <si>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</si>
  <si>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</si>
  <si>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</si>
  <si>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</si>
  <si>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</si>
  <si>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</si>
  <si>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</si>
  <si>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</si>
  <si>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</si>
  <si>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</si>
  <si>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</si>
  <si>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</si>
  <si>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</si>
  <si>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</si>
  <si>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</si>
  <si>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</si>
  <si>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</si>
  <si>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</si>
  <si>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</si>
  <si>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</si>
  <si>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</si>
  <si>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</si>
  <si>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</si>
  <si>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</si>
  <si>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</si>
  <si>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</si>
  <si>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</si>
  <si>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</si>
  <si>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</si>
  <si>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</si>
  <si>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</si>
  <si>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</si>
  <si>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</si>
  <si>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</si>
  <si>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</si>
  <si>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</si>
  <si>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</si>
  <si>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</si>
  <si>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</si>
  <si>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</si>
  <si>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</si>
  <si>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</si>
  <si>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</si>
  <si>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</si>
  <si>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</si>
  <si>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</si>
  <si>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</si>
  <si>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</si>
  <si>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</si>
  <si>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</si>
  <si>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</si>
  <si>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</si>
  <si>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</si>
  <si>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</si>
  <si>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</si>
  <si>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</si>
  <si>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</si>
  <si>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</si>
  <si>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</si>
  <si>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</si>
  <si>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</si>
  <si>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</si>
  <si>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</si>
  <si>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</si>
  <si>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</si>
  <si>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</si>
  <si>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</si>
  <si>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</si>
  <si>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</si>
  <si>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</si>
  <si>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</si>
  <si>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</si>
  <si>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</si>
  <si>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</si>
  <si>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</si>
  <si>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</si>
  <si>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</si>
  <si>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</si>
  <si>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</si>
  <si>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</si>
  <si>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</si>
  <si>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</si>
  <si>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</si>
  <si>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</si>
  <si>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</si>
  <si>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</si>
  <si>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</si>
  <si>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</si>
  <si>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</si>
  <si>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</si>
  <si>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</si>
  <si>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</si>
  <si>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</si>
  <si>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</si>
  <si>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</si>
  <si>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</si>
  <si>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</si>
  <si>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</si>
  <si>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</si>
  <si>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</si>
  <si>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</si>
  <si>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</si>
  <si>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</si>
  <si>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</si>
  <si>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</si>
  <si>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</si>
  <si>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</si>
  <si>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</si>
  <si>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</si>
  <si>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</si>
  <si>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</si>
  <si>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</si>
  <si>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</si>
  <si>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</si>
  <si>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</si>
  <si>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</si>
  <si>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</si>
  <si>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</si>
  <si>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</si>
  <si>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</si>
  <si>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</si>
  <si>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</si>
  <si>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</si>
  <si>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</si>
  <si>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</si>
  <si>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</si>
  <si>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</si>
  <si>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</si>
  <si>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</si>
  <si>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</si>
  <si>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</si>
  <si>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</si>
  <si>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</si>
  <si>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</si>
  <si>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</si>
  <si>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</si>
  <si>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</si>
  <si>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</si>
  <si>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</si>
  <si>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</si>
  <si>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</si>
  <si>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</si>
  <si>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</si>
  <si>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</si>
  <si>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</si>
  <si>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</si>
  <si>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</si>
  <si>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</si>
  <si>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</si>
  <si>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</si>
  <si>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</si>
  <si>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</si>
  <si>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</si>
  <si>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</si>
  <si>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</si>
  <si>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</si>
  <si>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</si>
  <si>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</si>
  <si>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</si>
  <si>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</si>
  <si>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</si>
  <si>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</si>
  <si>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</si>
  <si>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</si>
  <si>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</si>
  <si>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</si>
  <si>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</si>
  <si>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</si>
  <si>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</si>
  <si>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</si>
  <si>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</si>
  <si>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</si>
  <si>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</si>
  <si>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</si>
  <si>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</si>
  <si>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</si>
  <si>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</si>
  <si>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</si>
  <si>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</si>
  <si>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</si>
  <si>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</si>
  <si>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</si>
  <si>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</si>
  <si>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</si>
  <si>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</si>
  <si>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</si>
  <si>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</si>
  <si>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</si>
  <si>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</si>
  <si>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</si>
  <si>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</si>
  <si>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</si>
  <si>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</si>
  <si>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</si>
  <si>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</si>
  <si>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</si>
  <si>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</si>
  <si>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</si>
  <si>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</si>
  <si>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</si>
  <si>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</si>
  <si>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</si>
  <si>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</si>
  <si>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</si>
  <si>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</si>
  <si>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</si>
  <si>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</si>
  <si>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</si>
  <si>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</si>
  <si>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</si>
  <si>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</si>
  <si>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</si>
  <si>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</si>
  <si>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</si>
  <si>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</si>
  <si>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</si>
  <si>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</si>
  <si>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</si>
  <si>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</si>
  <si>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</si>
  <si>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</si>
  <si>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</si>
  <si>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</si>
  <si>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</si>
  <si>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</si>
  <si>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</si>
  <si>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</si>
  <si>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</si>
  <si>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</si>
  <si>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</si>
  <si>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</si>
  <si>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</si>
  <si>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</si>
  <si>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</si>
  <si>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</si>
  <si>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</si>
  <si>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</si>
  <si>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</si>
  <si>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</si>
  <si>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</si>
  <si>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</si>
  <si>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</si>
  <si>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</si>
  <si>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</si>
  <si>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</si>
  <si>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</si>
  <si>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</si>
  <si>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</si>
  <si>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</si>
  <si>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</si>
  <si>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</si>
  <si>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</si>
  <si>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</si>
  <si>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</si>
  <si>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</si>
  <si>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</si>
  <si>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</si>
  <si>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</si>
  <si>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</si>
  <si>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</si>
  <si>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</si>
  <si>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</si>
  <si>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</si>
  <si>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</si>
  <si>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</si>
  <si>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</si>
  <si>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</si>
  <si>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</si>
  <si>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</si>
  <si>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</si>
  <si>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</si>
  <si>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</si>
  <si>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</si>
  <si>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</si>
  <si>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</si>
  <si>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</si>
  <si>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</si>
  <si>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</si>
  <si>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</si>
  <si>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</si>
  <si>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</si>
  <si>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</si>
  <si>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</si>
  <si>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</si>
  <si>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</si>
  <si>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</si>
  <si>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</si>
  <si>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</si>
  <si>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</si>
  <si>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</si>
  <si>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</si>
  <si>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</si>
  <si>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</si>
  <si>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</si>
  <si>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</si>
  <si>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</si>
  <si>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</si>
  <si>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</si>
  <si>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</si>
  <si>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</si>
  <si>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</si>
  <si>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</si>
  <si>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</si>
  <si>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</si>
  <si>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</si>
  <si>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</si>
  <si>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</si>
  <si>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</si>
  <si>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</si>
  <si>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</si>
  <si>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</si>
  <si>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</si>
  <si>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</si>
  <si>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</si>
  <si>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</si>
  <si>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</si>
  <si>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</si>
  <si>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</si>
  <si>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</si>
  <si>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</si>
  <si>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</si>
  <si>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</si>
  <si>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</si>
  <si>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</si>
  <si>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</si>
  <si>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</si>
  <si>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</si>
  <si>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</si>
  <si>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</si>
  <si>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</si>
  <si>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</si>
  <si>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</si>
  <si>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</si>
  <si>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</si>
  <si>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</si>
  <si>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</si>
  <si>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</si>
  <si>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</si>
  <si>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</si>
  <si>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</si>
  <si>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</si>
  <si>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</si>
  <si>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</si>
  <si>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</si>
  <si>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</si>
  <si>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</si>
  <si>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</si>
  <si>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</si>
  <si>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</si>
  <si>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</si>
  <si>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</si>
  <si>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</si>
  <si>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</si>
  <si>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</si>
  <si>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</si>
  <si>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</si>
  <si>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</si>
  <si>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</si>
  <si>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</si>
  <si>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</si>
  <si>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</si>
  <si>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</si>
  <si>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</si>
  <si>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</si>
  <si>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</si>
  <si>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</si>
  <si>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</si>
  <si>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</si>
  <si>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</si>
  <si>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</si>
  <si>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</si>
  <si>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</si>
  <si>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</si>
  <si>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</si>
  <si>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</si>
  <si>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</si>
  <si>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</si>
  <si>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</si>
  <si>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</si>
  <si>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</si>
  <si>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</si>
  <si>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</si>
  <si>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</si>
  <si>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</si>
  <si>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</si>
  <si>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</si>
  <si>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</si>
  <si>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</si>
  <si>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</si>
  <si>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</si>
  <si>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</si>
  <si>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</si>
  <si>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</si>
  <si>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</si>
  <si>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</si>
  <si>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</si>
  <si>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</si>
  <si>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</si>
  <si>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</si>
  <si>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</si>
  <si>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</si>
  <si>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</si>
  <si>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</si>
  <si>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</si>
  <si>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</si>
  <si>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</si>
  <si>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</si>
  <si>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</si>
  <si>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</si>
  <si>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</si>
  <si>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</si>
  <si>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</si>
  <si>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</si>
  <si>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</si>
  <si>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</si>
  <si>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</si>
  <si>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</si>
  <si>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</si>
  <si>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</si>
  <si>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</si>
  <si>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</si>
  <si>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</si>
  <si>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</si>
  <si>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</si>
  <si>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</si>
  <si>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</si>
  <si>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</si>
  <si>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</si>
  <si>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</si>
  <si>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</si>
  <si>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</si>
  <si>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</si>
  <si>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</si>
  <si>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</si>
  <si>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</si>
  <si>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</si>
  <si>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</si>
  <si>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</si>
  <si>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</si>
  <si>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</si>
  <si>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</si>
  <si>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</si>
  <si>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</si>
  <si>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</si>
  <si>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</si>
  <si>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</si>
  <si>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</si>
  <si>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</si>
  <si>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</si>
  <si>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</si>
  <si>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</si>
  <si>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</si>
  <si>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</si>
  <si>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</si>
  <si>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</si>
  <si>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</si>
  <si>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</si>
  <si>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</si>
  <si>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</si>
  <si>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</si>
  <si>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</si>
  <si>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</si>
  <si>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</si>
  <si>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</si>
  <si>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</si>
  <si>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</si>
  <si>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</si>
  <si>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</si>
  <si>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</si>
  <si>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</si>
  <si>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</si>
  <si>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</si>
  <si>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</si>
  <si>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</si>
  <si>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</si>
  <si>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</si>
  <si>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</si>
  <si>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</si>
  <si>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</si>
  <si>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</si>
  <si>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</si>
  <si>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</si>
  <si>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</si>
  <si>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</si>
  <si>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</si>
  <si>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</si>
  <si>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</si>
  <si>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</si>
  <si>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</si>
  <si>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</si>
  <si>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</si>
  <si>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</si>
  <si>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</si>
  <si>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</si>
  <si>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</si>
  <si>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</si>
  <si>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</si>
  <si>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</si>
  <si>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</si>
  <si>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</si>
  <si>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</si>
  <si>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</si>
  <si>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</si>
  <si>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</si>
  <si>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</si>
  <si>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</si>
  <si>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</si>
  <si>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</si>
  <si>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</si>
  <si>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</si>
  <si>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</si>
  <si>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</si>
  <si>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</si>
  <si>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</si>
  <si>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</si>
  <si>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</si>
  <si>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</si>
  <si>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</si>
  <si>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</si>
  <si>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</si>
  <si>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</si>
  <si>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</si>
  <si>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</si>
  <si>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</si>
  <si>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</si>
  <si>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</si>
  <si>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</si>
  <si>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</si>
  <si>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</si>
  <si>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</si>
  <si>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</si>
  <si>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</si>
  <si>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</si>
  <si>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</si>
  <si>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</si>
  <si>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</si>
  <si>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</si>
  <si>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</si>
  <si>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</si>
  <si>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</si>
  <si>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</si>
  <si>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</si>
  <si>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</si>
  <si>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</si>
  <si>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</si>
  <si>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</si>
  <si>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</si>
  <si>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</si>
  <si>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</si>
  <si>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</si>
  <si>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</si>
  <si>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</si>
  <si>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</si>
  <si>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</si>
  <si>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</si>
  <si>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</si>
  <si>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</si>
  <si>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</si>
  <si>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</si>
  <si>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</si>
  <si>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</si>
  <si>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</si>
  <si>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</si>
  <si>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</si>
  <si>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</si>
  <si>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</si>
  <si>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</si>
  <si>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</si>
  <si>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</si>
  <si>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</si>
  <si>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</si>
  <si>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</si>
  <si>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</si>
  <si>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</si>
  <si>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</si>
  <si>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</si>
  <si>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</si>
  <si>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</si>
  <si>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</si>
  <si>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</si>
  <si>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</si>
  <si>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</si>
  <si>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</si>
  <si>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</si>
  <si>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</si>
  <si>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</si>
  <si>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</si>
  <si>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</si>
  <si>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</si>
  <si>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</si>
  <si>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</si>
  <si>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</si>
  <si>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</si>
  <si>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</si>
  <si>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</si>
  <si>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</si>
  <si>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</si>
  <si>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</si>
  <si>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</si>
  <si>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</si>
  <si>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</si>
  <si>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</si>
  <si>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</si>
  <si>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</si>
  <si>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</si>
  <si>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</si>
  <si>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</si>
  <si>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</si>
  <si>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</si>
  <si>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</si>
  <si>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</si>
  <si>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</si>
  <si>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</si>
  <si>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</si>
  <si>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</si>
  <si>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</si>
  <si>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</si>
  <si>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</si>
  <si>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</si>
  <si>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</si>
  <si>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</si>
  <si>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</si>
  <si>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</si>
  <si>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</si>
  <si>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</si>
  <si>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</si>
  <si>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</si>
  <si>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</si>
  <si>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</si>
  <si>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</si>
  <si>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</si>
  <si>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</si>
  <si>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</si>
  <si>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</si>
  <si>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</si>
  <si>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</si>
  <si>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</si>
  <si>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</si>
  <si>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</si>
  <si>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</si>
  <si>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</si>
  <si>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</si>
  <si>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</si>
  <si>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</si>
  <si>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</si>
  <si>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</si>
  <si>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</si>
  <si>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</si>
  <si>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</si>
  <si>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</si>
  <si>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</si>
  <si>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</si>
  <si>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</si>
  <si>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</si>
  <si>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</si>
  <si>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</si>
  <si>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</si>
  <si>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</si>
  <si>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</si>
  <si>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</si>
  <si>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</si>
  <si>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</si>
  <si>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</si>
  <si>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</si>
  <si>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</si>
  <si>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</si>
  <si>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</si>
  <si>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</si>
  <si>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</si>
  <si>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</si>
  <si>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</si>
  <si>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</si>
  <si>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</si>
  <si>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</si>
  <si>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</si>
  <si>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</si>
  <si>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</si>
  <si>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</si>
  <si>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</si>
  <si>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</si>
  <si>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</si>
  <si>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</si>
  <si>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</si>
  <si>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</si>
  <si>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</si>
  <si>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</si>
  <si>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</si>
  <si>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</si>
  <si>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</si>
  <si>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</si>
  <si>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</si>
  <si>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</si>
  <si>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</si>
  <si>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</si>
  <si>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</si>
  <si>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</si>
  <si>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</si>
  <si>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</si>
  <si>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</si>
  <si>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</si>
  <si>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</si>
  <si>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</si>
  <si>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</si>
  <si>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</si>
  <si>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</si>
  <si>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</si>
  <si>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</si>
  <si>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</si>
  <si>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</si>
  <si>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</si>
  <si>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</si>
  <si>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</si>
  <si>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</si>
  <si>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</si>
  <si>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</si>
  <si>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</si>
  <si>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</si>
  <si>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</si>
  <si>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</si>
  <si>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</si>
  <si>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</si>
  <si>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</si>
  <si>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</si>
  <si>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</si>
  <si>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</si>
  <si>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</si>
  <si>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</si>
  <si>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</si>
  <si>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</si>
  <si>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</si>
  <si>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</si>
  <si>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</si>
  <si>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</si>
  <si>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</si>
  <si>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</si>
  <si>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</si>
  <si>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</si>
  <si>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</si>
  <si>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</si>
  <si>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</si>
  <si>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</si>
  <si>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</si>
  <si>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</si>
  <si>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</si>
  <si>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</si>
  <si>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</si>
  <si>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</si>
  <si>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</si>
  <si>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</si>
  <si>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</si>
  <si>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</si>
  <si>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</si>
  <si>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</si>
  <si>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</si>
  <si>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</si>
  <si>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</si>
  <si>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</si>
  <si>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</si>
  <si>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</si>
  <si>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</si>
  <si>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</si>
  <si>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</si>
  <si>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</si>
  <si>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</si>
  <si>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</si>
  <si>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</si>
  <si>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</si>
  <si>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</si>
  <si>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</si>
  <si>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</si>
  <si>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</si>
  <si>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</si>
  <si>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</si>
  <si>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</si>
  <si>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</si>
  <si>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</si>
  <si>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</si>
  <si>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</si>
  <si>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</si>
  <si>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</si>
  <si>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</si>
  <si>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</si>
  <si>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</si>
  <si>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</si>
  <si>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</si>
  <si>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</si>
  <si>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</si>
  <si>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</si>
  <si>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</si>
  <si>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</si>
  <si>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</si>
  <si>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</si>
  <si>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</si>
  <si>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</si>
  <si>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</si>
  <si>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</si>
  <si>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</si>
  <si>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</si>
  <si>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</si>
  <si>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</si>
  <si>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</si>
  <si>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</si>
  <si>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</si>
  <si>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</si>
  <si>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</si>
  <si>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</si>
  <si>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</si>
  <si>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</si>
  <si>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</si>
  <si>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</si>
  <si>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</si>
  <si>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</si>
  <si>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</si>
  <si>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</si>
  <si>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</si>
  <si>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</si>
  <si>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</si>
  <si>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</si>
  <si>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</si>
  <si>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</si>
  <si>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</si>
  <si>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</si>
  <si>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</si>
  <si>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</si>
  <si>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</si>
  <si>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</si>
  <si>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</si>
  <si>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</si>
  <si>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</si>
  <si>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</si>
  <si>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</si>
  <si>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</si>
  <si>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</si>
  <si>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</si>
  <si>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</si>
  <si>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</si>
  <si>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</si>
  <si>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</si>
  <si>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</si>
  <si>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</si>
  <si>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</si>
  <si>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</si>
  <si>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</si>
  <si>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</si>
  <si>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</si>
  <si>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</si>
  <si>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</si>
  <si>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</si>
  <si>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</si>
  <si>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</si>
  <si>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</si>
  <si>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</si>
  <si>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</si>
  <si>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</si>
  <si>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</si>
  <si>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</si>
  <si>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</si>
  <si>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</si>
  <si>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</si>
  <si>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</si>
  <si>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</si>
  <si>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</si>
  <si>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</si>
  <si>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</si>
  <si>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</si>
  <si>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</si>
  <si>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</si>
  <si>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</si>
  <si>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</si>
  <si>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</si>
  <si>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</si>
  <si>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</si>
  <si>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</si>
  <si>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</si>
  <si>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</si>
  <si>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</si>
  <si>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</si>
  <si>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</si>
  <si>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</si>
  <si>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</si>
  <si>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</si>
  <si>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</si>
  <si>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</si>
  <si>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</si>
  <si>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</si>
  <si>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</si>
  <si>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</si>
  <si>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</si>
  <si>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</si>
  <si>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</si>
  <si>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</si>
  <si>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</si>
  <si>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</si>
  <si>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</si>
  <si>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</si>
  <si>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</si>
  <si>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</si>
  <si>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</si>
  <si>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</si>
  <si>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</si>
  <si>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</si>
  <si>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</si>
  <si>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</si>
  <si>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</si>
  <si>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</si>
  <si>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</si>
  <si>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</si>
  <si>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</si>
  <si>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</si>
  <si>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</si>
  <si>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</si>
  <si>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</si>
  <si>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</si>
  <si>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</si>
  <si>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</si>
  <si>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</si>
  <si>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</si>
  <si>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</si>
  <si>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</si>
  <si>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</si>
  <si>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</si>
  <si>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</si>
  <si>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</si>
  <si>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</si>
  <si>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</si>
  <si>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</si>
  <si>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</si>
  <si>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</si>
  <si>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</si>
  <si>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</si>
  <si>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</si>
  <si>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</si>
  <si>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</si>
  <si>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</si>
  <si>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</si>
  <si>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</si>
  <si>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</si>
  <si>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</si>
  <si>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</si>
  <si>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</si>
  <si>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</si>
  <si>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</si>
  <si>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</si>
  <si>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</si>
  <si>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</si>
  <si>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</si>
  <si>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</si>
  <si>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</si>
  <si>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</si>
  <si>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</si>
  <si>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</si>
  <si>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</si>
  <si>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</si>
  <si>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</si>
  <si>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</si>
  <si>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</si>
  <si>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</si>
  <si>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</si>
  <si>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</si>
  <si>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</si>
  <si>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</si>
  <si>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</si>
  <si>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</si>
  <si>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</si>
  <si>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</si>
  <si>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</si>
  <si>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</si>
  <si>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</si>
  <si>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</si>
  <si>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</si>
  <si>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</si>
  <si>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</si>
  <si>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</si>
  <si>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</si>
  <si>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</si>
  <si>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</si>
  <si>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</si>
  <si>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</si>
  <si>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</si>
  <si>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</si>
  <si>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</si>
  <si>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</si>
  <si>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</si>
  <si>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</si>
  <si>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</si>
  <si>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</si>
  <si>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</si>
  <si>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</si>
  <si>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</si>
  <si>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</si>
  <si>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</si>
  <si>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</si>
  <si>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</si>
  <si>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</si>
  <si>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</si>
  <si>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</si>
  <si>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</si>
  <si>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</si>
  <si>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</si>
  <si>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</si>
  <si>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</si>
  <si>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</si>
  <si>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</si>
  <si>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</si>
  <si>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</si>
  <si>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</si>
  <si>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</si>
  <si>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</si>
  <si>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</si>
  <si>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</si>
  <si>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</si>
  <si>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</si>
  <si>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</si>
  <si>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</si>
  <si>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</si>
  <si>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</si>
  <si>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</si>
  <si>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</si>
  <si>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</si>
  <si>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</si>
  <si>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</si>
  <si>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</si>
  <si>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</si>
  <si>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</si>
  <si>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</si>
  <si>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</si>
  <si>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</si>
  <si>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</si>
  <si>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</si>
  <si>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</si>
  <si>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</si>
  <si>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</si>
  <si>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</si>
  <si>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</si>
  <si>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</si>
  <si>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</si>
  <si>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</si>
  <si>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</si>
  <si>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</si>
  <si>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</si>
  <si>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</si>
  <si>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</si>
  <si>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</si>
  <si>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</si>
  <si>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</si>
  <si>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</si>
  <si>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</si>
  <si>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</si>
  <si>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</si>
  <si>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</si>
  <si>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</si>
  <si>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</si>
  <si>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</si>
  <si>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</si>
  <si>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</si>
  <si>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</si>
  <si>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</si>
  <si>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</si>
  <si>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</si>
  <si>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</si>
  <si>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</si>
  <si>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</si>
  <si>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</si>
  <si>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</si>
  <si>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</si>
  <si>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</si>
  <si>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</si>
  <si>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</si>
  <si>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</si>
  <si>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</si>
  <si>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</si>
  <si>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</si>
  <si>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</si>
  <si>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</si>
  <si>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</si>
  <si>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</si>
  <si>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</si>
  <si>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</si>
  <si>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</si>
  <si>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</si>
  <si>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</si>
  <si>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</si>
  <si>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</si>
  <si>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</si>
  <si>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</si>
  <si>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</si>
  <si>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</si>
  <si>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</si>
  <si>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</si>
  <si>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</si>
  <si>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</si>
  <si>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</si>
  <si>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</si>
  <si>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</si>
  <si>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</si>
  <si>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</si>
  <si>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</si>
  <si>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</si>
  <si>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</si>
  <si>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</si>
  <si>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</si>
  <si>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</si>
  <si>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</si>
  <si>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</si>
  <si>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</si>
  <si>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</si>
  <si>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</si>
  <si>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</si>
  <si>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</si>
  <si>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</si>
  <si>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</si>
  <si>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</si>
  <si>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</si>
  <si>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</si>
  <si>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</si>
  <si>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</si>
  <si>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</si>
  <si>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</si>
  <si>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</si>
  <si>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</si>
  <si>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</si>
  <si>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</si>
  <si>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</si>
  <si>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</si>
  <si>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</si>
  <si>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</si>
  <si>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</si>
  <si>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</si>
  <si>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</si>
  <si>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</si>
  <si>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</si>
  <si>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</si>
  <si>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</si>
  <si>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</si>
  <si>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</si>
  <si>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</si>
  <si>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</si>
  <si>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</si>
  <si>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</si>
  <si>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</si>
  <si>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</si>
  <si>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</si>
  <si>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</si>
  <si>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</si>
  <si>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</si>
  <si>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</si>
  <si>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</si>
  <si>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</si>
  <si>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</si>
  <si>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</si>
  <si>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</si>
  <si>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</si>
  <si>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</si>
  <si>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</si>
  <si>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</si>
  <si>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</si>
  <si>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</si>
  <si>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</si>
  <si>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</si>
  <si>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</si>
  <si>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</si>
  <si>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</si>
  <si>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</si>
  <si>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</si>
  <si>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</si>
  <si>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</si>
  <si>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</si>
  <si>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</si>
  <si>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</si>
  <si>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</si>
  <si>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</si>
  <si>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</si>
  <si>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</si>
  <si>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</si>
  <si>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</si>
  <si>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</si>
  <si>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</si>
  <si>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</si>
  <si>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</si>
  <si>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</si>
  <si>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</si>
  <si>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</si>
  <si>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</si>
  <si>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</si>
  <si>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</si>
  <si>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</si>
  <si>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</si>
  <si>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</si>
  <si>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</si>
  <si>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</si>
  <si>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</si>
  <si>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</si>
  <si>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</si>
  <si>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</si>
  <si>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</si>
  <si>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</si>
  <si>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</si>
  <si>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</si>
  <si>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</si>
  <si>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</si>
  <si>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</si>
  <si>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</si>
  <si>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</si>
  <si>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</si>
  <si>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</si>
  <si>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</si>
  <si>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</si>
  <si>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</si>
  <si>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</si>
  <si>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</si>
  <si>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</si>
  <si>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</si>
  <si>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</si>
  <si>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</si>
  <si>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</si>
  <si>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</si>
  <si>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</si>
  <si>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</si>
  <si>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</si>
  <si>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</si>
  <si>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</si>
  <si>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</si>
  <si>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</si>
  <si>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</si>
  <si>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</si>
  <si>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</si>
  <si>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</si>
  <si>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</si>
  <si>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</si>
  <si>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</si>
  <si>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</si>
  <si>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</si>
  <si>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</si>
  <si>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</si>
  <si>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</si>
  <si>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</si>
  <si>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</si>
  <si>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</si>
  <si>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</si>
  <si>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</si>
  <si>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</si>
  <si>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</si>
  <si>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</si>
  <si>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</si>
  <si>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</si>
  <si>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</si>
  <si>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</si>
  <si>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</si>
  <si>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</si>
  <si>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</si>
  <si>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</si>
  <si>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</si>
  <si>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</si>
  <si>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</si>
  <si>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</si>
  <si>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</si>
  <si>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</si>
  <si>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</si>
  <si>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</si>
  <si>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</si>
  <si>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</si>
  <si>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</si>
  <si>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</si>
  <si>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</si>
  <si>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</si>
  <si>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</si>
  <si>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</si>
  <si>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</si>
  <si>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</si>
  <si>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</si>
  <si>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</si>
  <si>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</si>
  <si>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</si>
  <si>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</si>
  <si>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</si>
  <si>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</si>
  <si>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</si>
  <si>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</si>
  <si>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</si>
  <si>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</si>
  <si>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</si>
  <si>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</si>
  <si>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</si>
  <si>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</si>
  <si>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</si>
  <si>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</si>
  <si>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</si>
  <si>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</si>
  <si>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</si>
  <si>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</si>
  <si>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</si>
  <si>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</si>
  <si>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</si>
  <si>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</si>
  <si>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</si>
  <si>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</si>
  <si>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</si>
  <si>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</si>
  <si>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</si>
  <si>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</si>
  <si>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</si>
  <si>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</si>
  <si>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</si>
  <si>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</si>
  <si>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</si>
  <si>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</si>
  <si>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</si>
  <si>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</si>
  <si>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</si>
  <si>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</si>
  <si>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</si>
  <si>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</si>
  <si>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</si>
  <si>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</si>
  <si>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</si>
  <si>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</si>
  <si>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</si>
  <si>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</si>
  <si>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</si>
  <si>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</si>
  <si>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</si>
  <si>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</si>
  <si>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</si>
  <si>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</si>
  <si>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</si>
  <si>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</si>
  <si>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</si>
  <si>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</si>
  <si>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</si>
  <si>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</si>
  <si>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</si>
  <si>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</si>
  <si>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</si>
  <si>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</si>
  <si>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</si>
  <si>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</si>
  <si>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</si>
  <si>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</si>
  <si>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</si>
  <si>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</si>
  <si>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</si>
  <si>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</si>
  <si>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</si>
  <si>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</si>
  <si>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</si>
  <si>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</si>
  <si>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</si>
  <si>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</si>
  <si>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</si>
  <si>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</si>
  <si>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</si>
  <si>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</si>
  <si>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</si>
  <si>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</si>
  <si>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</si>
  <si>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</si>
  <si>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</si>
  <si>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</si>
  <si>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</si>
  <si>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</si>
  <si>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</si>
  <si>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</si>
  <si>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</si>
  <si>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</si>
  <si>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</si>
  <si>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</si>
  <si>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</si>
  <si>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</si>
  <si>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</si>
  <si>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</si>
  <si>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</si>
  <si>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</si>
  <si>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</si>
  <si>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</si>
  <si>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</si>
  <si>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</si>
  <si>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</si>
  <si>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</si>
  <si>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</si>
  <si>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</si>
  <si>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</si>
  <si>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</si>
  <si>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</si>
  <si>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</si>
  <si>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</si>
  <si>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</si>
  <si>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</si>
  <si>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</si>
  <si>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</si>
  <si>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</si>
  <si>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</si>
  <si>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</si>
  <si>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</si>
  <si>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</si>
  <si>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</si>
  <si>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</si>
  <si>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</si>
  <si>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</si>
  <si>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</si>
  <si>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</si>
  <si>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</si>
  <si>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</si>
  <si>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</si>
  <si>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</si>
  <si>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</si>
  <si>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</si>
  <si>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</si>
  <si>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</si>
  <si>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</si>
  <si>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</si>
  <si>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</si>
  <si>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</si>
  <si>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</si>
  <si>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</si>
  <si>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</si>
  <si>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</si>
  <si>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</si>
  <si>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</si>
  <si>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</si>
  <si>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</si>
  <si>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</si>
  <si>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</si>
  <si>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</si>
  <si>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</si>
  <si>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</si>
  <si>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</si>
  <si>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</si>
  <si>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</si>
  <si>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</si>
  <si>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</si>
  <si>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</si>
  <si>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</si>
  <si>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</si>
  <si>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</si>
  <si>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</si>
  <si>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</si>
  <si>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</si>
  <si>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</si>
  <si>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</si>
  <si>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</si>
  <si>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</si>
  <si>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</si>
  <si>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</si>
  <si>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</si>
  <si>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</si>
  <si>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</si>
  <si>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</si>
  <si>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</si>
  <si>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</si>
  <si>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</si>
  <si>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</si>
  <si>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</si>
  <si>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</si>
  <si>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</si>
  <si>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</si>
  <si>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</si>
  <si>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</si>
  <si>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</si>
  <si>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</si>
  <si>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</si>
  <si>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</si>
  <si>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</si>
  <si>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</si>
  <si>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</si>
  <si>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</si>
  <si>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</si>
  <si>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</si>
  <si>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</si>
  <si>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</si>
  <si>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</si>
  <si>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</si>
  <si>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</si>
  <si>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</si>
  <si>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</si>
  <si>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</si>
  <si>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</si>
  <si>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</si>
  <si>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</si>
  <si>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</si>
  <si>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</si>
  <si>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</si>
  <si>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</si>
  <si>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</si>
  <si>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</si>
  <si>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</si>
  <si>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</si>
  <si>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</si>
  <si>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</si>
  <si>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</si>
  <si>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</si>
  <si>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</si>
  <si>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</si>
  <si>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</si>
  <si>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</si>
  <si>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</si>
  <si>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</si>
  <si>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</si>
  <si>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</si>
  <si>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</si>
  <si>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</si>
  <si>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</si>
  <si>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</si>
  <si>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</si>
  <si>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</si>
  <si>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</si>
  <si>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</si>
  <si>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</si>
  <si>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</si>
  <si>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</si>
  <si>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</si>
  <si>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</si>
  <si>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</si>
  <si>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</si>
  <si>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</si>
  <si>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</si>
  <si>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</si>
  <si>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</si>
  <si>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</si>
  <si>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</si>
  <si>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</si>
  <si>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</si>
  <si>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</si>
  <si>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</si>
  <si>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</si>
  <si>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</si>
  <si>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</si>
  <si>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</si>
  <si>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</si>
  <si>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</si>
  <si>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</si>
  <si>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</si>
  <si>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</si>
  <si>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</si>
  <si>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</si>
  <si>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</si>
  <si>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</si>
  <si>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</si>
  <si>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</si>
  <si>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</si>
  <si>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</si>
  <si>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</si>
  <si>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</si>
  <si>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</si>
  <si>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</si>
  <si>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</si>
  <si>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</si>
  <si>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</si>
  <si>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</si>
  <si>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</si>
  <si>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</si>
  <si>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</si>
  <si>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</si>
  <si>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</si>
  <si>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</si>
  <si>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</si>
  <si>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</si>
  <si>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</si>
  <si>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</si>
  <si>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</si>
  <si>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</si>
  <si>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</si>
  <si>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</si>
  <si>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</si>
  <si>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</si>
  <si>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</si>
  <si>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</si>
  <si>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</si>
  <si>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</si>
  <si>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</si>
  <si>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</si>
  <si>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</si>
  <si>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</si>
  <si>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</si>
  <si>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</si>
  <si>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</si>
  <si>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</si>
  <si>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</si>
  <si>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</si>
  <si>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</si>
  <si>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</si>
  <si>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</si>
  <si>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</si>
  <si>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</si>
  <si>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</si>
  <si>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</si>
  <si>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</si>
  <si>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</si>
  <si>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</si>
  <si>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</si>
  <si>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</si>
  <si>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</si>
  <si>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</si>
  <si>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</si>
  <si>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</si>
  <si>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</si>
  <si>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</si>
  <si>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</si>
  <si>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</si>
  <si>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</si>
  <si>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</si>
  <si>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</si>
  <si>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</si>
  <si>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</si>
  <si>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</si>
  <si>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</si>
  <si>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</si>
  <si>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</si>
  <si>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</si>
  <si>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</si>
  <si>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</si>
  <si>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</si>
  <si>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</si>
  <si>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</si>
  <si>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</si>
  <si>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</si>
  <si>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</si>
  <si>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</si>
  <si>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</si>
  <si>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</si>
  <si>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</si>
  <si>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</si>
  <si>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</si>
  <si>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</si>
  <si>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</si>
  <si>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</si>
  <si>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</si>
  <si>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</si>
  <si>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</si>
  <si>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</si>
  <si>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</si>
  <si>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</si>
  <si>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</si>
  <si>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</si>
  <si>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</si>
  <si>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</si>
  <si>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</si>
  <si>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</si>
  <si>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</si>
  <si>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</si>
  <si>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</si>
  <si>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</si>
  <si>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</si>
  <si>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</si>
  <si>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</si>
  <si>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</si>
  <si>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</si>
  <si>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</si>
  <si>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</si>
  <si>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</si>
  <si>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</si>
  <si>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</si>
  <si>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</si>
  <si>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</si>
  <si>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</si>
  <si>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</si>
  <si>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</si>
  <si>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</si>
  <si>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</si>
  <si>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</si>
  <si>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</si>
  <si>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</si>
  <si>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</si>
  <si>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</si>
  <si>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</si>
  <si>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</si>
  <si>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</si>
  <si>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</si>
  <si>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</si>
  <si>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</si>
  <si>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</si>
  <si>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</si>
  <si>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</si>
  <si>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</si>
  <si>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</si>
  <si>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</si>
  <si>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</si>
  <si>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</si>
  <si>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</si>
  <si>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</si>
  <si>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</si>
  <si>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</si>
  <si>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</si>
  <si>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</si>
  <si>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</si>
  <si>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</si>
  <si>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</si>
  <si>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</si>
  <si>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</si>
  <si>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</si>
  <si>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</si>
  <si>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</si>
  <si>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</si>
  <si>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</si>
  <si>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</si>
  <si>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</si>
  <si>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</si>
  <si>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</si>
  <si>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</si>
  <si>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</si>
  <si>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</si>
  <si>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</si>
  <si>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</si>
  <si>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</si>
  <si>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</si>
  <si>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</si>
  <si>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</si>
  <si>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</si>
  <si>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</si>
  <si>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</si>
  <si>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</si>
  <si>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</si>
  <si>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</si>
  <si>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</si>
  <si>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</si>
  <si>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</si>
  <si>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</si>
  <si>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</si>
  <si>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</si>
  <si>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</si>
  <si>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</si>
  <si>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</si>
  <si>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</si>
  <si>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</si>
  <si>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</si>
  <si>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</si>
  <si>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</si>
  <si>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</si>
  <si>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</si>
  <si>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</si>
  <si>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</si>
  <si>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</si>
  <si>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</si>
  <si>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</si>
  <si>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</si>
  <si>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</si>
  <si>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</si>
  <si>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</si>
  <si>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</si>
  <si>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</si>
  <si>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</si>
  <si>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</si>
  <si>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</si>
  <si>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</si>
  <si>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</si>
  <si>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</si>
  <si>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</si>
  <si>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</si>
  <si>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</si>
  <si>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</si>
  <si>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</si>
  <si>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</si>
  <si>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</si>
  <si>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</si>
  <si>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</si>
  <si>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</si>
  <si>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</si>
  <si>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</si>
  <si>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</si>
  <si>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</si>
  <si>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</si>
  <si>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</si>
  <si>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</si>
  <si>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</si>
  <si>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</si>
  <si>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</si>
  <si>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</si>
  <si>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</si>
  <si>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</si>
  <si>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</si>
  <si>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</si>
  <si>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</si>
  <si>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</si>
  <si>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</si>
  <si>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</si>
  <si>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</si>
  <si>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</si>
  <si>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</si>
  <si>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</si>
  <si>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</si>
  <si>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</si>
  <si>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</si>
  <si>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</si>
  <si>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</si>
  <si>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</si>
  <si>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</si>
  <si>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</si>
  <si>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</si>
  <si>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</si>
  <si>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</si>
  <si>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</si>
  <si>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</si>
  <si>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</si>
  <si>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</si>
  <si>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</si>
  <si>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</si>
  <si>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</si>
  <si>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</si>
  <si>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</si>
  <si>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</si>
  <si>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</si>
  <si>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</si>
  <si>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</si>
  <si>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</si>
  <si>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</si>
  <si>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</si>
  <si>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</si>
  <si>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</si>
  <si>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</si>
  <si>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</si>
  <si>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</si>
  <si>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</si>
  <si>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</si>
  <si>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</si>
  <si>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</si>
  <si>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</si>
  <si>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</si>
  <si>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</si>
  <si>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</si>
  <si>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</si>
  <si>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</si>
  <si>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</si>
  <si>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</si>
  <si>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</si>
  <si>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</si>
  <si>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</si>
  <si>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</si>
  <si>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</si>
  <si>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</si>
  <si>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</si>
  <si>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</si>
  <si>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</si>
  <si>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</si>
  <si>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</si>
  <si>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</si>
  <si>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</si>
  <si>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</si>
  <si>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</si>
  <si>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</si>
  <si>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</si>
  <si>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</si>
  <si>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</si>
  <si>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</si>
  <si>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</si>
  <si>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</si>
  <si>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</si>
  <si>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</si>
  <si>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</si>
  <si>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</si>
  <si>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</si>
  <si>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</si>
  <si>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</si>
  <si>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</si>
  <si>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</si>
  <si>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</si>
  <si>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</si>
  <si>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</si>
  <si>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</si>
  <si>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</si>
  <si>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</si>
  <si>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</si>
  <si>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</si>
  <si>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</si>
  <si>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</si>
  <si>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</si>
  <si>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</si>
  <si>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</si>
  <si>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</si>
  <si>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</si>
  <si>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</si>
  <si>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</si>
  <si>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</si>
  <si>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</si>
  <si>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</si>
  <si>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</si>
  <si>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</si>
  <si>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</si>
  <si>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</si>
  <si>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</si>
  <si>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</si>
  <si>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</si>
  <si>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</si>
  <si>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</si>
  <si>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</si>
  <si>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</si>
  <si>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</si>
  <si>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</si>
  <si>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</si>
  <si>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</si>
  <si>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</si>
  <si>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</si>
  <si>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</si>
  <si>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</si>
  <si>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</si>
  <si>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</si>
  <si>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</si>
  <si>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</si>
  <si>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</si>
  <si>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</si>
  <si>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</si>
  <si>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</si>
  <si>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</si>
  <si>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</si>
  <si>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</si>
  <si>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</si>
  <si>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</si>
  <si>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</si>
  <si>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</si>
  <si>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</si>
  <si>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</si>
  <si>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</si>
  <si>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</si>
  <si>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</si>
  <si>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</si>
  <si>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</si>
  <si>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</si>
  <si>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</si>
  <si>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</si>
  <si>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</si>
  <si>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</si>
  <si>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</si>
  <si>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</si>
  <si>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</si>
  <si>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</si>
  <si>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</si>
  <si>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</si>
  <si>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</si>
  <si>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</si>
  <si>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</si>
  <si>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</si>
  <si>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</si>
  <si>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</si>
  <si>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</si>
  <si>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</si>
  <si>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</si>
  <si>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</si>
  <si>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</si>
  <si>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</si>
  <si>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</si>
  <si>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</si>
  <si>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</si>
  <si>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</si>
  <si>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</si>
  <si>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</si>
  <si>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</si>
  <si>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</si>
  <si>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</si>
  <si>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</si>
  <si>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</si>
  <si>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</si>
  <si>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</si>
  <si>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</si>
  <si>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</si>
  <si>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</si>
  <si>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</si>
  <si>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</si>
  <si>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</si>
  <si>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</si>
  <si>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</si>
  <si>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</si>
  <si>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</si>
  <si>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</si>
  <si>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</si>
  <si>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</si>
  <si>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</si>
  <si>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</si>
  <si>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</si>
  <si>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</si>
  <si>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</si>
  <si>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</si>
  <si>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</si>
  <si>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</si>
  <si>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</si>
  <si>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</si>
  <si>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</si>
  <si>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</si>
  <si>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</si>
  <si>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</si>
  <si>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</si>
  <si>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</si>
  <si>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</si>
  <si>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</si>
  <si>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</si>
  <si>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</si>
  <si>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</si>
  <si>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</si>
  <si>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</si>
  <si>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</si>
  <si>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</si>
  <si>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</si>
  <si>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</si>
  <si>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</si>
  <si>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</si>
  <si>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</si>
  <si>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</si>
  <si>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</si>
  <si>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</si>
  <si>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</si>
  <si>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</si>
  <si>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</si>
  <si>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</si>
  <si>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</si>
  <si>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</si>
  <si>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</si>
  <si>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</si>
  <si>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</si>
  <si>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</si>
  <si>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</si>
  <si>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</si>
  <si>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</si>
  <si>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</si>
  <si>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</si>
  <si>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</si>
  <si>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</si>
  <si>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</si>
  <si>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</si>
  <si>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</si>
  <si>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</si>
  <si>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</si>
  <si>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</si>
  <si>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</si>
  <si>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</si>
  <si>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</si>
  <si>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</si>
  <si>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</si>
  <si>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</si>
  <si>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</si>
  <si>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</si>
  <si>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</si>
  <si>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</si>
  <si>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</si>
  <si>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</si>
  <si>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</si>
  <si>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</si>
  <si>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</si>
  <si>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</si>
  <si>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</si>
  <si>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</si>
  <si>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</si>
  <si>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</si>
  <si>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</si>
  <si>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</si>
  <si>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</si>
  <si>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</si>
  <si>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</si>
  <si>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</si>
  <si>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</si>
  <si>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</si>
  <si>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</si>
  <si>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</si>
  <si>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</si>
  <si>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</si>
  <si>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</si>
  <si>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</si>
  <si>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</si>
  <si>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</si>
  <si>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</si>
  <si>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</si>
  <si>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</si>
  <si>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</si>
  <si>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</si>
  <si>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</si>
  <si>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</si>
  <si>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</si>
  <si>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</si>
  <si>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</si>
  <si>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</si>
  <si>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</si>
  <si>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</si>
  <si>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</si>
  <si>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</si>
  <si>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</si>
  <si>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</si>
  <si>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</si>
  <si>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</si>
  <si>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</si>
  <si>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</si>
  <si>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</si>
  <si>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</si>
  <si>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</si>
  <si>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</si>
  <si>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</si>
  <si>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</si>
  <si>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</si>
  <si>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</si>
  <si>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</si>
  <si>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</si>
  <si>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</si>
  <si>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</si>
  <si>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</si>
  <si>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</si>
  <si>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</si>
  <si>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</si>
  <si>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</si>
  <si>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</si>
  <si>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</si>
  <si>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</si>
  <si>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</si>
  <si>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</si>
  <si>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</si>
  <si>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</si>
  <si>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</si>
  <si>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</si>
  <si>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</si>
  <si>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</si>
  <si>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</si>
  <si>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</si>
  <si>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</si>
  <si>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</si>
  <si>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</si>
  <si>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</si>
  <si>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</si>
  <si>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</si>
  <si>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</si>
  <si>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</si>
  <si>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</si>
  <si>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</si>
  <si>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</si>
  <si>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</si>
  <si>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</si>
  <si>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</si>
  <si>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</si>
  <si>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</si>
  <si>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</si>
  <si>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</si>
  <si>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</si>
  <si>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</si>
  <si>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</si>
  <si>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</si>
  <si>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</si>
  <si>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</si>
  <si>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</si>
  <si>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</si>
  <si>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</si>
  <si>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</si>
  <si>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</si>
  <si>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</si>
  <si>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</si>
  <si>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</si>
  <si>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</si>
  <si>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</si>
  <si>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</si>
  <si>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</si>
  <si>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</si>
  <si>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</si>
  <si>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</si>
  <si>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</si>
  <si>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</si>
  <si>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</si>
  <si>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</si>
  <si>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</si>
  <si>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</si>
  <si>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</si>
  <si>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</si>
  <si>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</si>
  <si>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</si>
  <si>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</si>
  <si>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</si>
  <si>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</si>
  <si>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</si>
  <si>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</si>
  <si>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</si>
  <si>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</si>
  <si>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</si>
  <si>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</si>
  <si>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</si>
  <si>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</si>
  <si>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</si>
  <si>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</si>
  <si>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</si>
  <si>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</si>
  <si>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</si>
  <si>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</si>
  <si>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</si>
  <si>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</si>
  <si>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</si>
  <si>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</si>
  <si>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</si>
  <si>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</si>
  <si>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</si>
  <si>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</si>
  <si>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</si>
  <si>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</si>
  <si>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</si>
  <si>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</si>
  <si>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</si>
  <si>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</si>
  <si>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</si>
  <si>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</si>
  <si>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</si>
  <si>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</si>
  <si>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</si>
  <si>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</si>
  <si>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</si>
  <si>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</si>
  <si>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</si>
  <si>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</si>
  <si>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</si>
  <si>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</si>
  <si>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</si>
  <si>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</si>
  <si>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</si>
  <si>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</si>
  <si>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</si>
  <si>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</si>
  <si>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</si>
  <si>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</si>
  <si>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</si>
  <si>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</si>
  <si>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</si>
  <si>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</si>
  <si>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</si>
  <si>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</si>
  <si>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</si>
  <si>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</si>
  <si>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</si>
  <si>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</si>
  <si>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</si>
  <si>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</si>
  <si>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</si>
  <si>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</si>
  <si>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</si>
  <si>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</si>
  <si>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</si>
  <si>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</si>
  <si>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</si>
  <si>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</si>
  <si>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</si>
  <si>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</si>
  <si>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</si>
  <si>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</si>
  <si>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</si>
  <si>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</si>
  <si>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</si>
  <si>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</si>
  <si>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</si>
  <si>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</si>
  <si>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</si>
  <si>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</si>
  <si>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</si>
  <si>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</si>
  <si>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</si>
  <si>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</si>
  <si>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</si>
  <si>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</si>
  <si>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</si>
  <si>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</si>
  <si>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</si>
  <si>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</si>
  <si>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</si>
  <si>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</si>
  <si>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</si>
  <si>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</si>
  <si>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</si>
  <si>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</si>
  <si>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</si>
  <si>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</si>
  <si>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</si>
  <si>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</si>
  <si>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</si>
  <si>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</si>
  <si>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</si>
  <si>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</si>
  <si>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</si>
  <si>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</si>
  <si>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</si>
  <si>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</si>
  <si>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</si>
  <si>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</si>
  <si>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</si>
  <si>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</si>
  <si>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</si>
  <si>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</si>
  <si>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</si>
  <si>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</si>
  <si>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</si>
  <si>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</si>
  <si>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</si>
  <si>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</si>
  <si>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</si>
  <si>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</si>
  <si>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</si>
  <si>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</si>
  <si>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</si>
  <si>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</si>
  <si>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</si>
  <si>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</si>
  <si>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</si>
  <si>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</si>
  <si>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</si>
  <si>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</si>
  <si>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</si>
  <si>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</si>
  <si>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</si>
  <si>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</si>
  <si>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</si>
  <si>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</si>
  <si>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</si>
  <si>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</si>
  <si>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</si>
  <si>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</si>
  <si>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</si>
  <si>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</si>
  <si>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</si>
  <si>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</si>
  <si>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</si>
  <si>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</si>
  <si>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</si>
  <si>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</si>
  <si>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</si>
  <si>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</si>
  <si>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</si>
  <si>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</si>
  <si>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</si>
  <si>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</si>
  <si>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</si>
  <si>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</si>
  <si>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</si>
  <si>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</si>
  <si>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</si>
  <si>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</si>
  <si>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</si>
  <si>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</si>
  <si>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</si>
  <si>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</si>
  <si>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</si>
  <si>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</si>
  <si>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</si>
  <si>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</si>
  <si>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</si>
  <si>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</si>
  <si>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</si>
  <si>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</si>
  <si>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</si>
  <si>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</si>
  <si>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</si>
  <si>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</si>
  <si>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</si>
  <si>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</si>
  <si>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</si>
  <si>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</si>
  <si>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</si>
  <si>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</si>
  <si>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</si>
  <si>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</si>
  <si>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</si>
  <si>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</si>
  <si>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</si>
  <si>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</si>
  <si>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</si>
  <si>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</si>
  <si>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</si>
  <si>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</si>
  <si>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</si>
  <si>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</si>
  <si>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</si>
  <si>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</si>
  <si>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</si>
  <si>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</si>
  <si>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</si>
  <si>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</si>
  <si>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</si>
  <si>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</si>
  <si>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</si>
  <si>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</si>
  <si>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</si>
  <si>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</si>
  <si>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</si>
  <si>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</si>
  <si>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</si>
  <si>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</si>
  <si>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</si>
  <si>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</si>
  <si>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</si>
  <si>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</si>
  <si>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</si>
  <si>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</si>
  <si>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</si>
  <si>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</si>
  <si>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</si>
  <si>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</si>
  <si>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</si>
  <si>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</si>
  <si>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</si>
  <si>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</si>
  <si>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</si>
  <si>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</si>
  <si>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</si>
  <si>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</si>
  <si>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</si>
  <si>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</si>
  <si>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</si>
  <si>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</si>
  <si>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</si>
  <si>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</si>
  <si>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</si>
  <si>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</si>
  <si>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</si>
  <si>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</si>
  <si>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</si>
  <si>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</si>
  <si>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</si>
  <si>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</si>
  <si>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</si>
  <si>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</si>
  <si>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</si>
  <si>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</si>
  <si>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</si>
  <si>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</si>
  <si>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</si>
  <si>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</si>
  <si>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</si>
  <si>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</si>
  <si>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</si>
  <si>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</si>
  <si>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</si>
  <si>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</si>
  <si>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</si>
  <si>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</si>
  <si>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</si>
  <si>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</si>
  <si>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</si>
  <si>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</si>
  <si>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</si>
  <si>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</si>
  <si>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</si>
  <si>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</si>
  <si>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</si>
  <si>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</si>
  <si>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</si>
  <si>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</si>
  <si>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</si>
  <si>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</si>
  <si>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</si>
  <si>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</si>
  <si>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</si>
  <si>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</si>
  <si>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</si>
  <si>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</si>
  <si>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</si>
  <si>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</si>
  <si>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</si>
  <si>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</si>
  <si>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</si>
  <si>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</si>
  <si>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</si>
  <si>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</si>
  <si>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</si>
  <si>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</si>
  <si>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</si>
  <si>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</si>
  <si>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</si>
  <si>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</si>
  <si>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</si>
  <si>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</si>
  <si>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</si>
  <si>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</si>
  <si>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</si>
  <si>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</si>
  <si>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</si>
  <si>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</si>
  <si>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</si>
  <si>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</si>
  <si>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</si>
  <si>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</si>
  <si>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</si>
  <si>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</si>
  <si>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</si>
  <si>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</si>
  <si>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</si>
  <si>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</si>
  <si>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</si>
  <si>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</si>
  <si>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</si>
  <si>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</si>
  <si>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</si>
  <si>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</si>
  <si>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</si>
  <si>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</si>
  <si>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</si>
  <si>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</si>
  <si>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</si>
  <si>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</si>
  <si>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</si>
  <si>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</si>
  <si>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</si>
  <si>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</si>
  <si>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</si>
  <si>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</si>
  <si>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</si>
  <si>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</si>
  <si>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</si>
  <si>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</si>
  <si>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</si>
  <si>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</si>
  <si>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</si>
  <si>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</si>
  <si>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</si>
  <si>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</si>
  <si>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</si>
  <si>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</si>
  <si>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</si>
  <si>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</si>
  <si>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</si>
  <si>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</si>
  <si>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</si>
  <si>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</si>
  <si>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</si>
  <si>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</si>
  <si>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</si>
  <si>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</si>
  <si>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</si>
  <si>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</si>
  <si>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</si>
  <si>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</si>
  <si>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</si>
  <si>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</si>
  <si>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</si>
  <si>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</si>
  <si>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</si>
  <si>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</si>
  <si>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</si>
  <si>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</si>
  <si>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</si>
  <si>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</si>
  <si>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</si>
  <si>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</si>
  <si>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</si>
  <si>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</si>
  <si>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</si>
  <si>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</si>
  <si>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</si>
  <si>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</si>
  <si>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</si>
  <si>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</si>
  <si>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</si>
  <si>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</si>
  <si>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</si>
  <si>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</si>
  <si>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</si>
  <si>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</si>
  <si>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</si>
  <si>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</si>
  <si>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</si>
  <si>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</si>
  <si>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</si>
  <si>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</si>
  <si>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</si>
  <si>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</si>
  <si>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</si>
  <si>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</si>
  <si>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</si>
  <si>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</si>
  <si>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</si>
  <si>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</si>
  <si>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</si>
  <si>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</si>
  <si>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</si>
  <si>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</si>
  <si>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</si>
  <si>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</si>
  <si>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</si>
  <si>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</si>
  <si>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</si>
  <si>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</si>
  <si>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</si>
  <si>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</si>
  <si>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</si>
  <si>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</si>
  <si>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</si>
  <si>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</si>
  <si>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</si>
  <si>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</si>
  <si>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</si>
  <si>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</si>
  <si>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</si>
  <si>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</si>
  <si>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</si>
  <si>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</si>
  <si>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</si>
  <si>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</si>
  <si>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</si>
  <si>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</si>
  <si>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</si>
  <si>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</si>
  <si>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</si>
  <si>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</si>
  <si>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</si>
  <si>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</si>
  <si>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</si>
  <si>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</si>
  <si>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</si>
  <si>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</si>
  <si>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</si>
  <si>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</si>
  <si>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</si>
  <si>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</si>
  <si>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</si>
  <si>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</si>
  <si>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</si>
  <si>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</si>
  <si>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</si>
  <si>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</si>
  <si>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</si>
  <si>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</si>
  <si>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</si>
  <si>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</si>
  <si>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</si>
  <si>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</si>
  <si>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</si>
  <si>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</si>
  <si>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</si>
  <si>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</si>
  <si>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</si>
  <si>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</si>
  <si>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</si>
  <si>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</si>
  <si>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</si>
  <si>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</si>
  <si>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</si>
  <si>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</si>
  <si>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</si>
  <si>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</si>
  <si>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</si>
  <si>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</si>
  <si>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</si>
  <si>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</si>
  <si>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</si>
  <si>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</si>
  <si>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</si>
  <si>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</si>
  <si>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</si>
  <si>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</si>
  <si>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</si>
  <si>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</si>
  <si>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</si>
  <si>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</si>
  <si>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</si>
  <si>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</si>
  <si>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</si>
  <si>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</si>
  <si>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</si>
  <si>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</si>
  <si>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</si>
  <si>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</si>
  <si>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</si>
  <si>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</si>
  <si>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</si>
  <si>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</si>
  <si>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</si>
  <si>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</si>
  <si>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</si>
  <si>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</si>
  <si>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</si>
  <si>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</si>
  <si>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</si>
  <si>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</si>
  <si>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</si>
  <si>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</si>
  <si>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</si>
  <si>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</si>
  <si>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</si>
  <si>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</si>
  <si>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</si>
  <si>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</si>
  <si>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</si>
  <si>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</si>
  <si>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</si>
  <si>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</si>
  <si>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</si>
  <si>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</si>
  <si>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</si>
  <si>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</si>
  <si>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</si>
  <si>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</si>
  <si>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</si>
  <si>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</si>
  <si>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</si>
  <si>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</si>
  <si>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</si>
  <si>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</si>
  <si>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</si>
  <si>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</si>
  <si>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</si>
  <si>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</si>
  <si>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</si>
  <si>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</si>
  <si>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</si>
  <si>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</si>
  <si>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</si>
  <si>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</si>
  <si>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</si>
  <si>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</si>
  <si>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</si>
  <si>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</si>
  <si>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</si>
  <si>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</si>
  <si>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</si>
  <si>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</si>
  <si>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</si>
  <si>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</si>
  <si>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</si>
  <si>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</si>
  <si>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</si>
  <si>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</si>
  <si>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</si>
  <si>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</si>
  <si>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</si>
  <si>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</si>
  <si>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</si>
  <si>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</si>
  <si>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</si>
  <si>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</si>
  <si>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</si>
  <si>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</si>
  <si>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</si>
  <si>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</si>
  <si>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</si>
  <si>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</si>
  <si>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</si>
  <si>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</si>
  <si>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</si>
  <si>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</si>
  <si>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</si>
  <si>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</si>
  <si>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</si>
  <si>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</si>
  <si>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</si>
  <si>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</si>
  <si>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</si>
  <si>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</si>
  <si>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</si>
  <si>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</si>
  <si>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</si>
  <si>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</si>
  <si>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</si>
  <si>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</si>
  <si>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</si>
  <si>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</si>
  <si>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</si>
  <si>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</si>
  <si>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</si>
  <si>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</si>
  <si>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</si>
  <si>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</si>
  <si>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</si>
  <si>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</si>
  <si>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</si>
  <si>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</si>
  <si>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</si>
  <si>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</si>
  <si>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</si>
  <si>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</si>
  <si>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</si>
  <si>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</si>
  <si>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</si>
  <si>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</si>
  <si>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</si>
  <si>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</si>
  <si>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</si>
  <si>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</si>
  <si>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</si>
  <si>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</si>
  <si>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</si>
  <si>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</si>
  <si>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</si>
  <si>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</si>
  <si>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</si>
  <si>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</si>
  <si>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</si>
  <si>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</si>
  <si>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</si>
  <si>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</si>
  <si>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</si>
  <si>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</si>
  <si>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</si>
  <si>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</si>
  <si>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</si>
  <si>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</si>
  <si>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</si>
  <si>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</si>
  <si>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</si>
  <si>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</si>
  <si>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</si>
  <si>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</si>
  <si>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</si>
  <si>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</si>
  <si>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</si>
  <si>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</si>
  <si>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</si>
  <si>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</si>
  <si>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</si>
  <si>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</si>
  <si>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</si>
  <si>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</si>
  <si>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</si>
  <si>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</si>
  <si>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</si>
  <si>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</si>
  <si>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</si>
  <si>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</si>
  <si>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</si>
  <si>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</si>
  <si>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</si>
  <si>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</si>
  <si>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</si>
  <si>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</si>
  <si>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</si>
  <si>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</si>
  <si>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</si>
  <si>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</si>
  <si>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</si>
  <si>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</si>
  <si>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</si>
  <si>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</si>
  <si>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</si>
  <si>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</si>
  <si>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</si>
  <si>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</si>
  <si>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</si>
  <si>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</si>
  <si>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</si>
  <si>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</si>
  <si>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</si>
  <si>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</si>
  <si>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</si>
  <si>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</si>
  <si>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</si>
  <si>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</si>
  <si>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</si>
  <si>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</si>
  <si>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</si>
  <si>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</si>
  <si>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</si>
  <si>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</si>
  <si>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</si>
  <si>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</si>
  <si>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</si>
  <si>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</si>
  <si>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</si>
  <si>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</si>
  <si>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</si>
  <si>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</si>
  <si>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</si>
  <si>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</si>
  <si>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</si>
  <si>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</si>
  <si>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</si>
  <si>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</si>
  <si>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</si>
  <si>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</si>
  <si>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</si>
  <si>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</si>
  <si>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</si>
  <si>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</si>
  <si>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</si>
  <si>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</si>
  <si>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</si>
  <si>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</si>
  <si>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</si>
  <si>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</si>
  <si>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</si>
  <si>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</si>
  <si>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</si>
  <si>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</si>
  <si>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</si>
  <si>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</si>
  <si>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</si>
  <si>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</si>
  <si>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</si>
  <si>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</si>
  <si>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</si>
  <si>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</si>
  <si>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</si>
  <si>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</si>
  <si>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</si>
  <si>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</si>
  <si>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</si>
  <si>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</si>
  <si>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</si>
  <si>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</si>
  <si>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</si>
  <si>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</si>
  <si>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</si>
  <si>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</si>
  <si>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</si>
  <si>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</si>
  <si>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</si>
  <si>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</si>
  <si>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</si>
  <si>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</si>
  <si>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</si>
  <si>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</si>
  <si>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</si>
  <si>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</si>
  <si>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</si>
  <si>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</si>
  <si>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</si>
  <si>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</si>
  <si>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</si>
  <si>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</si>
  <si>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</si>
  <si>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</si>
  <si>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</si>
  <si>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</si>
  <si>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</si>
  <si>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</si>
  <si>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</si>
  <si>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</si>
  <si>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</si>
  <si>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</si>
  <si>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</si>
  <si>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</si>
  <si>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</si>
  <si>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</si>
  <si>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</si>
  <si>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</si>
  <si>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</si>
  <si>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</si>
  <si>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</si>
  <si>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</si>
  <si>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</si>
  <si>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</si>
  <si>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</si>
  <si>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</si>
  <si>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</si>
  <si>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</si>
  <si>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</si>
  <si>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</si>
  <si>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</si>
  <si>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</si>
  <si>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</si>
  <si>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</si>
  <si>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</si>
  <si>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</si>
  <si>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</si>
  <si>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</si>
  <si>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</si>
  <si>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</si>
  <si>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</si>
  <si>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</si>
  <si>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</si>
  <si>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</si>
  <si>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</si>
  <si>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</si>
  <si>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</si>
  <si>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</si>
  <si>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</si>
  <si>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</si>
  <si>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</si>
  <si>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</si>
  <si>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</si>
  <si>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</si>
  <si>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</si>
  <si>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</si>
  <si>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</si>
  <si>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</si>
  <si>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</si>
  <si>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</si>
  <si>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</si>
  <si>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</si>
  <si>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</si>
  <si>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</si>
  <si>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</si>
  <si>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</si>
  <si>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</si>
  <si>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</si>
  <si>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</si>
  <si>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</si>
  <si>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</si>
  <si>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</si>
  <si>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</si>
  <si>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</si>
  <si>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</si>
  <si>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</si>
  <si>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</si>
  <si>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</si>
  <si>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</si>
  <si>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</si>
  <si>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</si>
  <si>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</si>
  <si>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</si>
  <si>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</si>
  <si>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</si>
  <si>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</si>
  <si>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</si>
  <si>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</si>
  <si>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</si>
  <si>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</si>
  <si>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</si>
  <si>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</si>
  <si>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</si>
  <si>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</si>
  <si>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</si>
  <si>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</si>
  <si>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</si>
  <si>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</si>
  <si>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</si>
  <si>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</si>
  <si>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</si>
  <si>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</si>
  <si>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</si>
  <si>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</si>
  <si>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</si>
  <si>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</si>
  <si>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</si>
  <si>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</si>
  <si>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</si>
  <si>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</si>
  <si>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</si>
  <si>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</si>
  <si>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</si>
  <si>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</si>
  <si>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</si>
  <si>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</si>
  <si>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</si>
  <si>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</si>
  <si>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</si>
  <si>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</si>
  <si>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</si>
  <si>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</si>
  <si>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</si>
  <si>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</si>
  <si>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</si>
  <si>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</si>
  <si>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</si>
  <si>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</si>
  <si>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</si>
  <si>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</si>
  <si>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</si>
  <si>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</si>
  <si>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</si>
  <si>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</si>
  <si>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</si>
  <si>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</si>
  <si>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</si>
  <si>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</si>
  <si>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</si>
  <si>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</si>
  <si>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</si>
  <si>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</si>
  <si>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</si>
  <si>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</si>
  <si>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</si>
  <si>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</si>
  <si>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</si>
  <si>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</si>
  <si>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</si>
  <si>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</si>
  <si>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</si>
  <si>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</si>
  <si>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</si>
  <si>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</si>
  <si>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</si>
  <si>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</si>
  <si>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</si>
  <si>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</si>
  <si>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</si>
  <si>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</si>
  <si>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</si>
  <si>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</si>
  <si>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</si>
  <si>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</si>
  <si>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</si>
  <si>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</si>
  <si>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</si>
  <si>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</si>
  <si>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</si>
  <si>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</si>
  <si>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</si>
  <si>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</si>
  <si>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</si>
  <si>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</si>
  <si>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</si>
  <si>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</si>
  <si>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</si>
  <si>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</si>
  <si>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</si>
  <si>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</si>
  <si>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</si>
  <si>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</si>
  <si>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</si>
  <si>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</si>
  <si>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</si>
  <si>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</si>
  <si>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</si>
  <si>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</si>
  <si>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</si>
  <si>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</si>
  <si>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</si>
  <si>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</si>
  <si>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</si>
  <si>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</si>
  <si>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</si>
  <si>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</si>
  <si>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</si>
  <si>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</si>
  <si>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</si>
  <si>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</si>
  <si>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</si>
  <si>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</si>
  <si>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</si>
  <si>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</si>
  <si>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</si>
  <si>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</si>
  <si>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</si>
  <si>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</si>
  <si>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</si>
  <si>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</si>
  <si>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</si>
  <si>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</si>
  <si>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</si>
  <si>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</si>
  <si>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</si>
  <si>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</si>
  <si>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</si>
  <si>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</si>
  <si>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</si>
  <si>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</si>
  <si>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</si>
  <si>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</si>
  <si>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</si>
  <si>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</si>
  <si>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</si>
  <si>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</si>
  <si>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</si>
  <si>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</si>
  <si>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</si>
  <si>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</si>
  <si>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</si>
  <si>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</si>
  <si>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</si>
  <si>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</si>
  <si>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</si>
  <si>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</si>
  <si>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</si>
  <si>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</si>
  <si>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</si>
  <si>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</si>
  <si>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</si>
  <si>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</si>
  <si>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</si>
  <si>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</si>
  <si>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</si>
  <si>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</si>
  <si>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</si>
  <si>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</si>
  <si>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</si>
  <si>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</si>
  <si>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</si>
  <si>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</si>
  <si>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</si>
  <si>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</si>
  <si>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</si>
  <si>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</si>
  <si>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</si>
  <si>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</si>
  <si>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</si>
  <si>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</si>
  <si>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</si>
  <si>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</si>
  <si>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</si>
  <si>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</si>
  <si>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</si>
  <si>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</si>
  <si>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</si>
  <si>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</si>
  <si>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</si>
  <si>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</si>
  <si>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</si>
  <si>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</si>
  <si>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</si>
  <si>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</si>
  <si>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</si>
  <si>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</si>
  <si>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</si>
  <si>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</si>
  <si>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</si>
  <si>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</si>
  <si>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</si>
  <si>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</si>
  <si>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</si>
  <si>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</si>
  <si>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</si>
  <si>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</si>
  <si>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</si>
  <si>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</si>
  <si>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</si>
  <si>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</si>
  <si>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</si>
  <si>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</si>
  <si>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</si>
  <si>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</si>
  <si>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</si>
  <si>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</si>
  <si>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</si>
  <si>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</si>
  <si>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</si>
  <si>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</si>
  <si>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</si>
  <si>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</si>
  <si>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</si>
  <si>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</si>
  <si>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</si>
  <si>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</si>
  <si>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</si>
  <si>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</si>
  <si>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</si>
  <si>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</si>
  <si>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</si>
  <si>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</si>
  <si>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</si>
  <si>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</si>
  <si>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</si>
  <si>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</si>
  <si>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</si>
  <si>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</si>
  <si>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</si>
  <si>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</si>
  <si>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</si>
  <si>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</si>
  <si>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</si>
  <si>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</si>
  <si>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</si>
  <si>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</si>
  <si>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</si>
  <si>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</si>
  <si>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</si>
  <si>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</si>
  <si>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</si>
  <si>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</si>
  <si>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</si>
  <si>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</si>
  <si>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</si>
  <si>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</si>
  <si>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</si>
  <si>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</si>
  <si>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</si>
  <si>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</si>
  <si>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</si>
  <si>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</si>
  <si>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</si>
  <si>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</si>
  <si>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</si>
  <si>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</si>
  <si>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</si>
  <si>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</si>
  <si>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</si>
  <si>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</si>
  <si>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</si>
  <si>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</si>
  <si>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</si>
  <si>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</si>
  <si>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</si>
  <si>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</si>
  <si>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</si>
  <si>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</si>
  <si>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</si>
  <si>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</si>
  <si>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</si>
  <si>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</si>
  <si>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</si>
  <si>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</si>
  <si>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</si>
  <si>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</si>
  <si>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</si>
  <si>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</si>
  <si>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</si>
  <si>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</si>
  <si>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</si>
  <si>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</si>
  <si>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</si>
  <si>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</si>
  <si>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</si>
  <si>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</si>
  <si>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</si>
  <si>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</si>
  <si>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</si>
  <si>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</si>
  <si>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</si>
  <si>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</si>
  <si>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</si>
  <si>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</si>
  <si>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</si>
  <si>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</si>
  <si>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</si>
  <si>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</si>
  <si>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</si>
  <si>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</si>
  <si>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</si>
  <si>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</si>
  <si>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</si>
  <si>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</si>
  <si>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</si>
  <si>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</si>
  <si>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</si>
  <si>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</si>
  <si>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</si>
  <si>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</si>
  <si>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</si>
  <si>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</si>
  <si>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</si>
  <si>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</si>
  <si>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</si>
  <si>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</si>
  <si>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</si>
  <si>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</si>
  <si>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</si>
  <si>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</si>
  <si>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</si>
  <si>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</si>
  <si>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</si>
  <si>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</si>
  <si>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</si>
  <si>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</si>
  <si>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</si>
  <si>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</si>
  <si>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</si>
  <si>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</si>
  <si>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</si>
  <si>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</si>
  <si>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</si>
  <si>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</si>
  <si>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</si>
  <si>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</si>
  <si>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</si>
  <si>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</si>
  <si>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</si>
  <si>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</si>
  <si>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</si>
  <si>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</si>
  <si>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</si>
  <si>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</si>
  <si>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</si>
  <si>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</si>
  <si>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</si>
  <si>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</si>
  <si>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</si>
  <si>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</si>
  <si>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</si>
  <si>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</si>
  <si>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</si>
  <si>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</si>
  <si>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</si>
  <si>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</si>
  <si>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</si>
  <si>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</si>
  <si>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</si>
  <si>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</si>
  <si>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</si>
  <si>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</si>
  <si>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</si>
  <si>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</si>
  <si>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</si>
  <si>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</si>
  <si>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</si>
  <si>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</si>
  <si>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</si>
  <si>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</si>
  <si>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</si>
  <si>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</si>
  <si>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</si>
  <si>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</si>
  <si>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</si>
  <si>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</si>
  <si>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</si>
  <si>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</si>
  <si>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</si>
  <si>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</si>
  <si>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</si>
  <si>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</si>
  <si>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</si>
  <si>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</si>
  <si>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</si>
  <si>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</si>
  <si>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</si>
  <si>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</si>
  <si>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</si>
  <si>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</si>
  <si>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</si>
  <si>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</si>
  <si>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</si>
  <si>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</si>
  <si>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</si>
  <si>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</si>
  <si>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</si>
  <si>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</si>
  <si>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</si>
  <si>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</si>
  <si>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</si>
  <si>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</si>
  <si>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</si>
  <si>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</si>
  <si>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</si>
  <si>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</si>
  <si>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</si>
  <si>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</si>
  <si>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</si>
  <si>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</si>
  <si>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</si>
  <si>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</si>
  <si>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</si>
  <si>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</si>
  <si>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</si>
  <si>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</si>
  <si>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</si>
  <si>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</si>
  <si>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</si>
  <si>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</si>
  <si>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</si>
  <si>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</si>
  <si>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</si>
  <si>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</si>
  <si>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</si>
  <si>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</si>
  <si>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</si>
  <si>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</si>
  <si>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</si>
  <si>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</si>
  <si>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</si>
  <si>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</si>
  <si>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</si>
  <si>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</si>
  <si>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</si>
  <si>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</si>
  <si>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</si>
  <si>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</si>
  <si>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</si>
  <si>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</si>
  <si>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</si>
  <si>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</si>
  <si>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</si>
  <si>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</si>
  <si>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</si>
  <si>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</si>
  <si>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</si>
  <si>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</si>
  <si>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</si>
  <si>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</si>
  <si>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</si>
  <si>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</si>
  <si>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</si>
  <si>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</si>
  <si>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</si>
  <si>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</si>
  <si>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</si>
  <si>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</si>
  <si>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</si>
  <si>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</si>
  <si>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</si>
  <si>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</si>
  <si>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</si>
  <si>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</si>
  <si>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</si>
  <si>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</si>
  <si>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</si>
  <si>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</si>
  <si>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</si>
  <si>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</si>
  <si>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</si>
  <si>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</si>
  <si>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</si>
  <si>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</si>
  <si>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</si>
  <si>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</si>
  <si>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</si>
  <si>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</si>
  <si>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</si>
  <si>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</si>
  <si>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</si>
  <si>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</si>
  <si>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</si>
  <si>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</si>
  <si>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</si>
  <si>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</si>
  <si>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</si>
  <si>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</si>
  <si>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</si>
  <si>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</si>
  <si>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</si>
  <si>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</si>
  <si>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</si>
  <si>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</si>
  <si>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</si>
  <si>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</si>
  <si>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</si>
  <si>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</si>
  <si>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</si>
  <si>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</si>
  <si>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</si>
  <si>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</si>
  <si>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</si>
  <si>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</si>
  <si>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</si>
  <si>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</si>
  <si>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</si>
  <si>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</si>
  <si>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</si>
  <si>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</si>
  <si>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</si>
  <si>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</si>
  <si>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</si>
  <si>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</si>
  <si>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</si>
  <si>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</si>
  <si>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</si>
  <si>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</si>
  <si>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</si>
  <si>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</si>
  <si>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</si>
  <si>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</si>
  <si>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</si>
  <si>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</si>
  <si>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</si>
  <si>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</si>
  <si>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</si>
  <si>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</si>
  <si>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</si>
  <si>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</si>
  <si>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</si>
  <si>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</si>
  <si>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</si>
  <si>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</si>
  <si>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</si>
  <si>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</si>
  <si>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</si>
  <si>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</si>
  <si>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</si>
  <si>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</si>
  <si>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</si>
  <si>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</si>
  <si>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</si>
  <si>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</si>
  <si>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</si>
  <si>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</si>
  <si>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</si>
  <si>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</si>
  <si>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</si>
  <si>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</si>
  <si>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</si>
  <si>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</si>
  <si>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</si>
  <si>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</si>
  <si>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</si>
  <si>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</si>
  <si>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</si>
  <si>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</si>
  <si>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</si>
  <si>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</si>
  <si>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</si>
  <si>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</si>
  <si>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</si>
  <si>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</si>
  <si>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</si>
  <si>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</si>
  <si>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</si>
  <si>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</si>
  <si>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</si>
  <si>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</si>
  <si>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</si>
  <si>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</si>
  <si>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</si>
  <si>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</si>
  <si>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</si>
  <si>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</si>
  <si>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</si>
  <si>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</si>
  <si>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</si>
  <si>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</si>
  <si>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</si>
  <si>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</si>
  <si>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</si>
  <si>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</si>
  <si>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</si>
  <si>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</si>
  <si>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</si>
  <si>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</si>
  <si>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</si>
  <si>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</si>
  <si>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</si>
  <si>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</si>
  <si>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</si>
  <si>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</si>
  <si>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</si>
  <si>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</si>
  <si>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</si>
  <si>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</si>
  <si>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</si>
  <si>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</si>
  <si>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</si>
  <si>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</si>
  <si>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</si>
  <si>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</si>
  <si>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</si>
  <si>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</si>
  <si>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</si>
  <si>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</si>
  <si>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</si>
  <si>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</si>
  <si>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</si>
  <si>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</si>
  <si>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</si>
  <si>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</si>
  <si>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</si>
  <si>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</si>
  <si>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</si>
  <si>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</si>
  <si>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</si>
  <si>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</si>
  <si>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</si>
  <si>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</si>
  <si>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</si>
  <si>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</si>
  <si>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</si>
  <si>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</si>
  <si>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</si>
  <si>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</si>
  <si>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</si>
  <si>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</si>
  <si>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</si>
  <si>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</si>
  <si>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</si>
  <si>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</si>
  <si>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</si>
  <si>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</si>
  <si>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</si>
  <si>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</si>
  <si>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</si>
  <si>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</si>
  <si>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</si>
  <si>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</si>
  <si>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</si>
  <si>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</si>
  <si>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</si>
  <si>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</si>
  <si>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</si>
  <si>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</si>
  <si>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</si>
  <si>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</si>
  <si>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</si>
  <si>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</si>
  <si>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</si>
  <si>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</si>
  <si>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</si>
  <si>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</si>
  <si>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</si>
  <si>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</si>
  <si>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</si>
  <si>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</si>
  <si>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</si>
  <si>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</si>
  <si>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</si>
  <si>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</si>
  <si>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</si>
  <si>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</si>
  <si>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</si>
  <si>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</si>
  <si>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</si>
  <si>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</si>
  <si>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</si>
  <si>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</si>
  <si>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</si>
  <si>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</si>
  <si>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</si>
  <si>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</si>
  <si>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</si>
  <si>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</si>
  <si>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</si>
  <si>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</si>
  <si>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</si>
  <si>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</si>
  <si>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</si>
  <si>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</si>
  <si>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</si>
  <si>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</si>
  <si>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</si>
  <si>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</si>
  <si>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</si>
  <si>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</si>
  <si>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</si>
  <si>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</si>
  <si>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</si>
  <si>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</si>
  <si>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</si>
  <si>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</si>
  <si>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</si>
  <si>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</si>
  <si>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</si>
  <si>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</si>
  <si>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</si>
  <si>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</si>
  <si>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</si>
  <si>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</si>
  <si>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</si>
  <si>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</si>
  <si>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</si>
  <si>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</si>
  <si>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</si>
  <si>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</si>
  <si>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</si>
  <si>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</si>
  <si>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</si>
  <si>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</si>
  <si>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</si>
  <si>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</si>
  <si>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</si>
  <si>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</si>
  <si>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</si>
  <si>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</si>
  <si>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</si>
  <si>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</si>
  <si>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</si>
  <si>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</si>
  <si>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</si>
  <si>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</si>
  <si>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</si>
  <si>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</si>
  <si>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</si>
  <si>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</si>
  <si>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</si>
  <si>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</si>
  <si>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</si>
  <si>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</si>
  <si>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</si>
  <si>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</si>
  <si>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</si>
  <si>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</si>
  <si>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</si>
  <si>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</si>
  <si>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</si>
  <si>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</si>
  <si>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</si>
  <si>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</si>
  <si>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</si>
  <si>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</si>
  <si>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</si>
  <si>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</si>
  <si>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</si>
  <si>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</si>
  <si>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</si>
  <si>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</si>
  <si>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</si>
  <si>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</si>
  <si>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</si>
  <si>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</si>
  <si>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</si>
  <si>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</si>
  <si>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</si>
  <si>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</si>
  <si>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</si>
  <si>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</si>
  <si>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</si>
  <si>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</si>
  <si>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</si>
  <si>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</si>
  <si>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</si>
  <si>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</si>
  <si>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</si>
  <si>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</si>
  <si>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</si>
  <si>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</si>
  <si>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</si>
  <si>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</si>
  <si>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</si>
  <si>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</si>
  <si>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</si>
  <si>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</si>
  <si>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</si>
  <si>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</si>
  <si>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</si>
  <si>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</si>
  <si>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</si>
  <si>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</si>
  <si>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</si>
  <si>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</si>
  <si>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</si>
  <si>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</si>
  <si>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</si>
  <si>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</si>
  <si>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</si>
  <si>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</si>
  <si>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</si>
  <si>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</si>
  <si>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</si>
  <si>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</si>
  <si>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</si>
  <si>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</si>
  <si>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</si>
  <si>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</si>
  <si>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</si>
  <si>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</si>
  <si>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</si>
  <si>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</si>
  <si>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</si>
  <si>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</si>
  <si>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</si>
  <si>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</si>
  <si>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</si>
  <si>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</si>
  <si>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</si>
  <si>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</si>
  <si>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</si>
  <si>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</si>
  <si>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</si>
  <si>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</si>
  <si>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</si>
  <si>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</si>
  <si>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</si>
  <si>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</si>
  <si>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</si>
  <si>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</si>
  <si>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</si>
  <si>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</si>
  <si>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</si>
  <si>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</si>
  <si>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</si>
  <si>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</si>
  <si>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</si>
  <si>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</si>
  <si>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</si>
  <si>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</si>
  <si>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</si>
  <si>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</si>
  <si>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</si>
  <si>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</si>
  <si>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</si>
  <si>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</si>
  <si>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</si>
  <si>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</si>
  <si>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</si>
  <si>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</si>
  <si>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</si>
  <si>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</si>
  <si>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</si>
  <si>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</si>
  <si>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</si>
  <si>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</si>
  <si>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</si>
  <si>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</si>
  <si>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</si>
  <si>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</si>
  <si>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</si>
  <si>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</si>
  <si>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</si>
  <si>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</si>
  <si>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</si>
  <si>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</si>
  <si>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</si>
  <si>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</si>
  <si>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</si>
  <si>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</si>
  <si>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</si>
  <si>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</si>
  <si>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</si>
  <si>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</si>
  <si>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</si>
  <si>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</si>
  <si>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</si>
  <si>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</si>
  <si>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</si>
  <si>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</si>
  <si>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</si>
  <si>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</si>
  <si>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</si>
  <si>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</si>
  <si>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</si>
  <si>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</si>
  <si>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</si>
  <si>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</si>
  <si>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</si>
  <si>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</si>
  <si>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</si>
  <si>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</si>
  <si>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</si>
  <si>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</si>
  <si>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</si>
  <si>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</si>
  <si>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</si>
  <si>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</si>
  <si>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</si>
  <si>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</si>
  <si>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</si>
  <si>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</si>
  <si>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</si>
  <si>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</si>
  <si>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</si>
  <si>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</si>
  <si>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</si>
  <si>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</si>
  <si>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</si>
  <si>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</si>
  <si>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</si>
  <si>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</si>
  <si>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</si>
  <si>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</si>
  <si>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</si>
  <si>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</si>
  <si>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</si>
  <si>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</si>
  <si>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</si>
  <si>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</si>
  <si>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</si>
  <si>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</si>
  <si>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</si>
  <si>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</si>
  <si>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</si>
  <si>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</si>
  <si>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</si>
  <si>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</si>
  <si>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</si>
  <si>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</si>
  <si>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</si>
  <si>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</si>
  <si>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</si>
  <si>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</si>
  <si>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</si>
  <si>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</si>
  <si>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</si>
  <si>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</si>
  <si>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</si>
  <si>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</si>
  <si>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</si>
  <si>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</si>
  <si>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</si>
  <si>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</si>
  <si>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</si>
  <si>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</si>
  <si>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</si>
  <si>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</si>
  <si>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</si>
  <si>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</si>
  <si>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</si>
  <si>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</si>
  <si>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</si>
  <si>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</si>
  <si>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</si>
  <si>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</si>
  <si>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</si>
  <si>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</si>
  <si>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</si>
  <si>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</si>
  <si>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</si>
  <si>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</si>
  <si>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</si>
  <si>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</si>
  <si>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</si>
  <si>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</si>
  <si>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</si>
  <si>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</si>
  <si>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</si>
  <si>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</si>
  <si>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</si>
  <si>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</si>
  <si>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</si>
  <si>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</si>
  <si>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</si>
  <si>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</si>
  <si>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</si>
  <si>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</si>
  <si>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</si>
  <si>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</si>
  <si>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</si>
  <si>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</si>
  <si>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</si>
  <si>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</si>
  <si>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</si>
  <si>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</si>
  <si>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</si>
  <si>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</si>
  <si>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</si>
  <si>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</si>
  <si>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</si>
  <si>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</si>
  <si>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</si>
  <si>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</si>
  <si>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</si>
  <si>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</si>
  <si>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</si>
  <si>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</si>
  <si>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</si>
  <si>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</si>
  <si>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</si>
  <si>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</si>
  <si>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</si>
  <si>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</si>
  <si>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</si>
  <si>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</si>
  <si>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</si>
  <si>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</si>
  <si>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</si>
  <si>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</si>
  <si>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</si>
  <si>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</si>
  <si>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</si>
  <si>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</si>
  <si>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</si>
  <si>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</si>
  <si>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</si>
  <si>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</si>
  <si>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</si>
  <si>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</si>
  <si>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</si>
  <si>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</si>
  <si>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</si>
  <si>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</si>
  <si>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</si>
  <si>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</si>
  <si>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</si>
  <si>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</si>
  <si>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</si>
  <si>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</si>
  <si>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</si>
  <si>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</si>
  <si>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</si>
  <si>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</si>
  <si>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</si>
  <si>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</si>
  <si>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</si>
  <si>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</si>
  <si>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</si>
  <si>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</si>
  <si>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</si>
  <si>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</si>
  <si>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</si>
  <si>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</si>
  <si>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</si>
  <si>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</si>
  <si>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</si>
  <si>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</si>
  <si>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</si>
  <si>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</si>
  <si>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</si>
  <si>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</si>
  <si>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</si>
  <si>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</si>
  <si>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</si>
  <si>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</si>
  <si>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</si>
  <si>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</si>
  <si>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</si>
  <si>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</si>
  <si>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</si>
  <si>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</si>
  <si>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</si>
  <si>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</si>
  <si>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</si>
  <si>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</si>
  <si>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</si>
  <si>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</si>
  <si>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</si>
  <si>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</si>
  <si>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</si>
  <si>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</si>
  <si>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</si>
  <si>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</si>
  <si>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</si>
  <si>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</si>
  <si>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</si>
  <si>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</si>
  <si>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</si>
  <si>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</si>
  <si>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</si>
  <si>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</si>
  <si>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</si>
  <si>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</si>
  <si>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</si>
  <si>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</si>
  <si>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</si>
  <si>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</si>
  <si>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</si>
  <si>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</si>
  <si>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</si>
  <si>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</si>
  <si>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</si>
  <si>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</si>
  <si>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</si>
  <si>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</si>
  <si>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</si>
  <si>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</si>
  <si>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</si>
  <si>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</si>
  <si>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</si>
  <si>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</si>
  <si>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</si>
  <si>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</si>
  <si>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</si>
  <si>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</si>
  <si>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</si>
  <si>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</si>
  <si>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</si>
  <si>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</si>
  <si>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</si>
  <si>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</si>
  <si>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</si>
  <si>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</si>
  <si>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</si>
  <si>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</si>
  <si>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</si>
  <si>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</si>
  <si>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</si>
  <si>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</si>
  <si>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</si>
  <si>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</si>
  <si>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</si>
  <si>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</si>
  <si>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</si>
  <si>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</si>
  <si>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</si>
  <si>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</si>
  <si>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</si>
  <si>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</si>
  <si>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</si>
  <si>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</si>
  <si>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</si>
  <si>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</si>
  <si>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</si>
  <si>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</si>
  <si>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</si>
  <si>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</si>
  <si>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</si>
  <si>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</si>
  <si>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</si>
  <si>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</si>
  <si>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</si>
  <si>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</si>
  <si>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</si>
  <si>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</si>
  <si>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</si>
  <si>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</si>
  <si>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</si>
  <si>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</si>
  <si>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</si>
  <si>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</si>
  <si>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</si>
  <si>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</si>
  <si>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</si>
  <si>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</si>
  <si>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</si>
  <si>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</si>
  <si>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</si>
  <si>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</si>
  <si>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</si>
  <si>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</si>
  <si>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</si>
  <si>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</si>
  <si>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</si>
  <si>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</si>
  <si>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</si>
  <si>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</si>
  <si>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</si>
  <si>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</si>
  <si>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</si>
  <si>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</si>
  <si>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</si>
  <si>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</si>
  <si>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</si>
  <si>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</si>
  <si>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</si>
  <si>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</si>
  <si>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</si>
  <si>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</si>
  <si>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</si>
  <si>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</si>
  <si>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</si>
  <si>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</si>
  <si>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</si>
  <si>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</si>
  <si>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</si>
  <si>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</si>
  <si>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</si>
  <si>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</si>
  <si>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</si>
  <si>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</si>
  <si>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</si>
  <si>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</si>
  <si>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</si>
  <si>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</si>
  <si>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</si>
  <si>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</si>
  <si>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</si>
  <si>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</si>
  <si>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</si>
  <si>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</si>
  <si>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</si>
  <si>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</si>
  <si>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</si>
  <si>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</si>
  <si>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</si>
  <si>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</si>
  <si>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</si>
  <si>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</si>
  <si>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</si>
  <si>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</si>
  <si>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</si>
  <si>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</si>
  <si>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</si>
  <si>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</si>
  <si>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</si>
  <si>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</si>
  <si>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</si>
  <si>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</si>
  <si>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</si>
  <si>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</si>
  <si>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</si>
  <si>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</si>
  <si>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</si>
  <si>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</si>
  <si>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</si>
  <si>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</si>
  <si>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</si>
  <si>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</si>
  <si>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</si>
  <si>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</si>
  <si>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</si>
  <si>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</si>
  <si>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</si>
  <si>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</si>
  <si>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</si>
  <si>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</si>
  <si>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</si>
  <si>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</si>
  <si>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</si>
  <si>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</si>
  <si>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</si>
  <si>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</si>
  <si>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</si>
  <si>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</si>
  <si>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</si>
  <si>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</si>
  <si>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</si>
  <si>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</si>
  <si>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</si>
  <si>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</si>
  <si>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</si>
  <si>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</si>
  <si>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</si>
  <si>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</si>
  <si>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</si>
  <si>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</si>
  <si>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</si>
  <si>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</si>
  <si>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</si>
  <si>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</si>
  <si>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</si>
  <si>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</si>
  <si>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</si>
  <si>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</si>
  <si>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</si>
  <si>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</si>
  <si>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</si>
  <si>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</si>
  <si>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</si>
  <si>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</si>
  <si>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</si>
  <si>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</si>
  <si>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</si>
  <si>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</si>
  <si>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</si>
  <si>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</si>
  <si>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</si>
  <si>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</si>
  <si>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</si>
  <si>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</si>
  <si>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</si>
  <si>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</si>
  <si>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</si>
  <si>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</si>
  <si>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</si>
  <si>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</si>
  <si>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</si>
  <si>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</si>
  <si>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</si>
  <si>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</si>
  <si>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</si>
  <si>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</si>
  <si>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</si>
  <si>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</si>
  <si>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</si>
  <si>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</si>
  <si>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</si>
  <si>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</si>
  <si>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</si>
  <si>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</si>
  <si>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</si>
  <si>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</si>
  <si>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</si>
  <si>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</si>
  <si>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</si>
  <si>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</si>
  <si>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</si>
  <si>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</si>
  <si>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</si>
  <si>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</si>
  <si>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</si>
  <si>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</si>
  <si>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</si>
  <si>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</si>
  <si>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</si>
  <si>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</si>
  <si>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</si>
  <si>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</si>
  <si>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</si>
  <si>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</si>
  <si>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</si>
  <si>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</si>
  <si>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</si>
  <si>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</si>
  <si>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</si>
  <si>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</si>
  <si>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</si>
  <si>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</si>
  <si>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</si>
  <si>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</si>
  <si>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</si>
  <si>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</si>
  <si>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</si>
  <si>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</si>
  <si>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</si>
  <si>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</si>
  <si>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</si>
  <si>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</si>
  <si>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</si>
  <si>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</si>
  <si>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</si>
  <si>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</si>
  <si>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</si>
  <si>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</si>
  <si>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</si>
  <si>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</si>
  <si>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</si>
  <si>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</si>
  <si>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</si>
  <si>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</si>
  <si>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</si>
  <si>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</si>
  <si>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</si>
  <si>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</si>
  <si>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</si>
  <si>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</si>
  <si>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</si>
  <si>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</si>
  <si>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</si>
  <si>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</si>
  <si>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</si>
  <si>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</si>
  <si>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</si>
  <si>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</si>
  <si>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</si>
  <si>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</si>
  <si>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</si>
  <si>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</si>
  <si>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</si>
  <si>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</si>
  <si>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</si>
  <si>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</si>
  <si>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</si>
  <si>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</si>
  <si>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</si>
  <si>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</si>
  <si>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</si>
  <si>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</si>
  <si>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</si>
  <si>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</si>
  <si>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</si>
  <si>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</si>
  <si>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</si>
  <si>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</si>
  <si>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</si>
  <si>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</si>
  <si>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</si>
  <si>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</si>
  <si>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</si>
  <si>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</si>
  <si>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</si>
  <si>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</si>
  <si>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</si>
  <si>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</si>
  <si>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</si>
  <si>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</si>
  <si>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</si>
  <si>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</si>
  <si>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</si>
  <si>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</si>
  <si>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</si>
  <si>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</si>
  <si>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</si>
  <si>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</si>
  <si>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</si>
  <si>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</si>
  <si>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</si>
  <si>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</si>
  <si>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</si>
  <si>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</si>
  <si>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</si>
  <si>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</si>
  <si>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</si>
  <si>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</si>
  <si>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</si>
  <si>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</si>
  <si>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</si>
  <si>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</si>
  <si>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</si>
  <si>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</si>
  <si>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</si>
  <si>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</si>
  <si>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</si>
  <si>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</si>
  <si>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</si>
  <si>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</si>
  <si>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</si>
  <si>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</si>
  <si>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</si>
  <si>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</si>
  <si>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</si>
  <si>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</si>
  <si>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</si>
  <si>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</si>
  <si>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</si>
  <si>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</si>
  <si>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</si>
  <si>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</si>
  <si>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</si>
  <si>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</si>
  <si>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</si>
  <si>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</si>
  <si>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</si>
  <si>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</si>
  <si>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</si>
  <si>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</si>
  <si>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</si>
  <si>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</si>
  <si>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</si>
  <si>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</si>
  <si>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</si>
  <si>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</si>
  <si>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</si>
  <si>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</si>
  <si>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</si>
  <si>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</si>
  <si>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</si>
  <si>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</si>
  <si>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</si>
  <si>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</si>
  <si>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</si>
  <si>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</si>
  <si>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</si>
  <si>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</si>
  <si>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</si>
  <si>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</si>
  <si>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</si>
  <si>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</si>
  <si>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</si>
  <si>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</si>
  <si>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</si>
  <si>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</si>
  <si>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</si>
  <si>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</si>
  <si>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</si>
  <si>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</si>
  <si>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</si>
  <si>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</si>
  <si>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</si>
  <si>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</si>
  <si>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</si>
  <si>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</si>
  <si>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</si>
  <si>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</si>
  <si>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</si>
  <si>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</si>
  <si>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</si>
  <si>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</si>
  <si>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</si>
  <si>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</si>
  <si>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</si>
  <si>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</si>
  <si>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</si>
  <si>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</si>
  <si>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</si>
  <si>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</si>
  <si>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</si>
  <si>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</si>
  <si>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</si>
  <si>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</si>
  <si>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</si>
  <si>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</si>
  <si>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</si>
  <si>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</si>
  <si>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</si>
  <si>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</si>
  <si>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</si>
  <si>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</si>
  <si>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</si>
  <si>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</si>
  <si>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</si>
  <si>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</si>
  <si>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</si>
  <si>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</si>
  <si>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</si>
  <si>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</si>
  <si>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</si>
  <si>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</si>
  <si>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</si>
  <si>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</si>
  <si>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</si>
  <si>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</si>
  <si>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</si>
  <si>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</si>
  <si>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</si>
  <si>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</si>
  <si>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</si>
  <si>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</si>
  <si>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</si>
  <si>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</si>
  <si>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</si>
  <si>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</si>
  <si>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</si>
  <si>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</si>
  <si>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</si>
  <si>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</si>
  <si>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</si>
  <si>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</si>
  <si>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</si>
  <si>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</si>
  <si>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</si>
  <si>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</si>
  <si>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</si>
  <si>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</si>
  <si>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</si>
  <si>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</si>
  <si>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</si>
  <si>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</si>
  <si>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</si>
  <si>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</si>
  <si>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</si>
  <si>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</si>
  <si>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</si>
  <si>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</si>
  <si>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</si>
  <si>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</si>
  <si>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</si>
  <si>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</si>
  <si>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</si>
  <si>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</si>
  <si>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</si>
  <si>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</si>
  <si>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</si>
  <si>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</si>
  <si>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</si>
  <si>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</si>
  <si>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</si>
  <si>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</si>
  <si>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</si>
  <si>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</si>
  <si>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</si>
  <si>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</si>
  <si>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</si>
  <si>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</si>
  <si>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</si>
  <si>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</si>
  <si>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</si>
  <si>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</si>
  <si>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</si>
  <si>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</si>
  <si>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</si>
  <si>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</si>
  <si>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</si>
  <si>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</si>
  <si>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</si>
  <si>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</si>
  <si>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</si>
  <si>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</si>
  <si>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</si>
  <si>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</si>
  <si>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</si>
  <si>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</si>
  <si>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</si>
  <si>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</si>
  <si>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</si>
  <si>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</si>
  <si>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</si>
  <si>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</si>
  <si>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</si>
  <si>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</si>
  <si>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</si>
  <si>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</si>
  <si>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</si>
  <si>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</si>
  <si>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</si>
  <si>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</si>
  <si>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</si>
  <si>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</si>
  <si>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</si>
  <si>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</si>
  <si>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</si>
  <si>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</si>
  <si>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</si>
  <si>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</si>
  <si>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</si>
  <si>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</si>
  <si>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</si>
  <si>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</si>
  <si>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</si>
  <si>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</si>
  <si>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</si>
  <si>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</si>
  <si>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</si>
  <si>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</si>
  <si>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</si>
  <si>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</si>
  <si>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</si>
  <si>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</si>
  <si>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</si>
  <si>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</si>
  <si>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</si>
  <si>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</si>
  <si>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</si>
  <si>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</si>
  <si>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</si>
  <si>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</si>
  <si>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</si>
  <si>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</si>
  <si>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</si>
  <si>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</si>
  <si>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</si>
  <si>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</si>
  <si>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</si>
  <si>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</si>
  <si>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</si>
  <si>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</si>
  <si>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</si>
  <si>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</si>
  <si>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</si>
  <si>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</si>
  <si>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</si>
  <si>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</si>
  <si>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</si>
  <si>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</si>
  <si>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</si>
  <si>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</si>
  <si>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</si>
  <si>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</si>
  <si>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</si>
  <si>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</si>
  <si>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</si>
  <si>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</si>
  <si>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</si>
  <si>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</si>
  <si>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</si>
  <si>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</si>
  <si>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</si>
  <si>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</si>
  <si>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</si>
  <si>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</si>
  <si>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</si>
  <si>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</si>
  <si>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</si>
  <si>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</si>
  <si>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</si>
  <si>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</si>
  <si>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</si>
  <si>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</si>
  <si>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</si>
  <si>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</si>
  <si>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</si>
  <si>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</si>
  <si>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</si>
  <si>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</si>
  <si>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</si>
  <si>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</si>
  <si>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</si>
  <si>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</si>
  <si>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</si>
  <si>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</si>
  <si>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</si>
  <si>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</si>
  <si>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</si>
  <si>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</si>
  <si>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</si>
  <si>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</si>
  <si>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</si>
  <si>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</si>
  <si>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</si>
  <si>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</si>
  <si>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</si>
  <si>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</si>
  <si>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</si>
  <si>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</si>
  <si>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</si>
  <si>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</si>
  <si>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</si>
  <si>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</si>
  <si>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</si>
  <si>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</si>
  <si>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</si>
  <si>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</si>
  <si>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</si>
  <si>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</si>
  <si>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</si>
  <si>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</si>
  <si>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</si>
  <si>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</si>
  <si>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</si>
  <si>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</si>
  <si>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</si>
  <si>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</si>
  <si>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</si>
  <si>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</si>
  <si>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</si>
  <si>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</si>
  <si>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</si>
  <si>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</si>
  <si>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</si>
  <si>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</si>
  <si>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</si>
  <si>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</si>
  <si>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</si>
  <si>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</si>
  <si>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</si>
  <si>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</si>
  <si>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</si>
  <si>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</si>
  <si>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</si>
  <si>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</si>
  <si>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</si>
  <si>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</si>
  <si>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</si>
  <si>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</si>
  <si>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</si>
  <si>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</si>
  <si>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</si>
  <si>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</si>
  <si>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</si>
  <si>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</si>
  <si>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</si>
  <si>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</si>
  <si>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</si>
  <si>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</si>
  <si>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</si>
  <si>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</si>
  <si>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</si>
  <si>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</si>
  <si>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</si>
  <si>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</si>
  <si>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</si>
  <si>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</si>
  <si>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</si>
  <si>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</si>
  <si>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</si>
  <si>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</si>
  <si>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</si>
  <si>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</si>
  <si>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</si>
  <si>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</si>
  <si>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</si>
  <si>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</si>
  <si>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</si>
  <si>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</si>
  <si>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</si>
  <si>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</si>
  <si>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</si>
  <si>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</si>
  <si>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</si>
  <si>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</si>
  <si>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</si>
  <si>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</si>
  <si>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</si>
  <si>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</si>
  <si>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</si>
  <si>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</si>
  <si>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</si>
  <si>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</si>
  <si>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</si>
  <si>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</si>
  <si>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</si>
  <si>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</si>
  <si>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</si>
  <si>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</si>
  <si>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</si>
  <si>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</si>
  <si>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</si>
  <si>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</si>
  <si>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</si>
  <si>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</si>
  <si>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</si>
  <si>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</si>
  <si>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</si>
  <si>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</si>
  <si>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</si>
  <si>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</si>
  <si>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</si>
  <si>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</si>
  <si>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</si>
  <si>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</si>
  <si>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</si>
  <si>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</si>
  <si>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</si>
  <si>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</si>
  <si>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</si>
  <si>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</si>
  <si>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</si>
  <si>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</si>
  <si>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</si>
  <si>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</si>
  <si>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</si>
  <si>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</si>
  <si>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</si>
  <si>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</si>
  <si>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</si>
  <si>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</si>
  <si>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</si>
  <si>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</si>
  <si>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</si>
  <si>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</si>
  <si>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</si>
  <si>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</si>
  <si>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</si>
  <si>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</si>
  <si>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</si>
  <si>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</si>
  <si>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</si>
  <si>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</si>
  <si>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</si>
  <si>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</si>
  <si>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</si>
  <si>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</si>
  <si>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</si>
  <si>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</si>
  <si>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</si>
  <si>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</si>
  <si>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</si>
  <si>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</si>
  <si>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</si>
  <si>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</si>
  <si>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</si>
  <si>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</si>
  <si>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</si>
  <si>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</si>
  <si>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</si>
  <si>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</si>
  <si>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</si>
  <si>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</si>
  <si>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</si>
  <si>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</si>
  <si>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</si>
  <si>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</si>
  <si>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</si>
  <si>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</si>
  <si>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</si>
  <si>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</si>
  <si>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</si>
  <si>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</si>
  <si>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</si>
  <si>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</si>
  <si>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</si>
  <si>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</si>
  <si>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</si>
  <si>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</si>
  <si>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</si>
  <si>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</si>
  <si>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</si>
  <si>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</si>
  <si>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</si>
  <si>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</si>
  <si>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</si>
  <si>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</si>
  <si>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</si>
  <si>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</si>
  <si>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</si>
  <si>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</si>
  <si>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</si>
  <si>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</si>
  <si>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</si>
  <si>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</si>
  <si>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</si>
  <si>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</si>
  <si>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</si>
  <si>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</si>
  <si>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</si>
  <si>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</si>
  <si>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</si>
  <si>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</si>
  <si>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</si>
  <si>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</si>
  <si>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</si>
  <si>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</si>
  <si>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</si>
  <si>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</si>
  <si>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</si>
  <si>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</si>
  <si>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</si>
  <si>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</si>
  <si>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</si>
  <si>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</si>
  <si>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</si>
  <si>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</si>
  <si>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</si>
  <si>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</si>
  <si>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</si>
  <si>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</si>
  <si>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</si>
  <si>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</si>
  <si>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</si>
  <si>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</si>
  <si>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</si>
  <si>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</si>
  <si>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</si>
  <si>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</si>
  <si>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</si>
  <si>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</si>
  <si>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</si>
  <si>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</si>
  <si>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</si>
  <si>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</si>
  <si>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</si>
  <si>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</si>
  <si>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</si>
  <si>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</si>
  <si>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</si>
  <si>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</si>
  <si>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</si>
  <si>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</si>
  <si>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</si>
  <si>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</si>
  <si>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</si>
  <si>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</si>
  <si>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</si>
  <si>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</si>
  <si>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</si>
  <si>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</si>
  <si>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</si>
  <si>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</si>
  <si>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</si>
  <si>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</si>
  <si>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</si>
  <si>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</si>
  <si>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</si>
  <si>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</si>
  <si>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</si>
  <si>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</si>
  <si>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</si>
  <si>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</si>
  <si>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</si>
  <si>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</si>
  <si>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</si>
  <si>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</si>
  <si>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</si>
  <si>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</si>
  <si>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</si>
  <si>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</si>
  <si>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</si>
  <si>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</si>
  <si>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</si>
  <si>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</si>
  <si>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</si>
  <si>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</si>
  <si>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</si>
  <si>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</si>
  <si>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</si>
  <si>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</si>
  <si>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</si>
  <si>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</si>
  <si>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</si>
  <si>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</si>
  <si>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</si>
  <si>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</si>
  <si>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</si>
  <si>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</si>
  <si>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</si>
  <si>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</si>
  <si>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</si>
  <si>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</si>
  <si>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</si>
  <si>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</si>
  <si>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</si>
  <si>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</si>
  <si>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</si>
  <si>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</si>
  <si>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</si>
  <si>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</si>
  <si>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</si>
  <si>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</si>
  <si>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</si>
  <si>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</si>
  <si>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</si>
  <si>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</si>
  <si>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</si>
  <si>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</si>
  <si>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</si>
  <si>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</si>
  <si>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</si>
  <si>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</si>
  <si>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</si>
  <si>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</si>
  <si>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</si>
  <si>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</si>
  <si>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</si>
  <si>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</si>
  <si>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</si>
  <si>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</si>
  <si>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</si>
  <si>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</si>
  <si>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</si>
  <si>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</si>
  <si>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</si>
  <si>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</si>
  <si>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</si>
  <si>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</si>
  <si>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</si>
  <si>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</si>
  <si>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</si>
  <si>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</si>
  <si>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</si>
  <si>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</si>
  <si>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</si>
  <si>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</si>
  <si>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</si>
  <si>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</si>
  <si>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</si>
  <si>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</si>
  <si>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</si>
  <si>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</si>
  <si>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</si>
  <si>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</si>
  <si>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</si>
  <si>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</si>
  <si>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</si>
  <si>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</si>
  <si>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</si>
  <si>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</si>
  <si>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</si>
  <si>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</si>
  <si>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</si>
  <si>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</si>
  <si>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</si>
  <si>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</si>
  <si>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</si>
  <si>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</si>
  <si>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</si>
  <si>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</si>
  <si>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</si>
  <si>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</si>
  <si>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</si>
  <si>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</si>
  <si>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</si>
  <si>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</si>
  <si>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</si>
  <si>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</si>
  <si>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</si>
  <si>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</si>
  <si>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</si>
  <si>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</si>
  <si>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</si>
  <si>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</si>
  <si>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</si>
  <si>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</si>
  <si>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</si>
  <si>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</si>
  <si>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</si>
  <si>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</si>
  <si>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</si>
  <si>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</si>
  <si>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</si>
  <si>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</si>
  <si>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</si>
  <si>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</si>
  <si>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</si>
  <si>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</si>
  <si>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</si>
  <si>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</si>
  <si>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</si>
  <si>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</si>
  <si>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</si>
  <si>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</si>
  <si>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</si>
  <si>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</si>
  <si>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</si>
  <si>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</si>
  <si>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</si>
  <si>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</si>
  <si>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</si>
  <si>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</si>
  <si>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</si>
  <si>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</si>
  <si>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</si>
  <si>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</si>
  <si>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</si>
  <si>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</si>
  <si>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</si>
  <si>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</si>
  <si>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</si>
  <si>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</si>
  <si>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</si>
  <si>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</si>
  <si>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</si>
  <si>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</si>
  <si>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</si>
  <si>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</si>
  <si>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</si>
  <si>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</si>
  <si>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</si>
  <si>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</si>
  <si>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</si>
  <si>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</si>
  <si>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</si>
  <si>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</si>
  <si>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</si>
  <si>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</si>
  <si>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</si>
  <si>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</si>
  <si>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</si>
  <si>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</si>
  <si>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</si>
  <si>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</si>
  <si>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</si>
  <si>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</si>
  <si>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</si>
  <si>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</si>
  <si>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</si>
  <si>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</si>
  <si>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</si>
  <si>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</si>
  <si>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</si>
  <si>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</si>
  <si>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</si>
  <si>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</si>
  <si>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</si>
  <si>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</si>
  <si>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</si>
  <si>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</si>
  <si>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</si>
  <si>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</si>
  <si>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</si>
  <si>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</si>
  <si>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</si>
  <si>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</si>
  <si>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</si>
  <si>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</si>
  <si>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</si>
  <si>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</si>
  <si>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</si>
  <si>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</si>
  <si>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</si>
  <si>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</si>
  <si>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</si>
  <si>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</si>
  <si>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</si>
  <si>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</si>
  <si>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</si>
  <si>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</si>
  <si>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</si>
  <si>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</si>
  <si>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</si>
  <si>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</si>
  <si>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</si>
  <si>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</si>
  <si>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</si>
  <si>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</si>
  <si>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</si>
  <si>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</si>
  <si>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</si>
  <si>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</si>
  <si>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</si>
  <si>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</si>
  <si>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</si>
  <si>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</si>
  <si>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</si>
  <si>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</si>
  <si>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</si>
  <si>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</si>
  <si>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</si>
  <si>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</si>
  <si>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</si>
  <si>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</si>
  <si>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</si>
  <si>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</si>
  <si>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</si>
  <si>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</si>
  <si>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</si>
  <si>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</si>
  <si>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</si>
  <si>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</si>
  <si>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</si>
  <si>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</si>
  <si>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</si>
  <si>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</si>
  <si>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</si>
  <si>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</si>
  <si>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</si>
  <si>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</si>
  <si>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</si>
  <si>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</si>
  <si>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</si>
  <si>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</si>
  <si>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</si>
  <si>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</si>
  <si>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</si>
  <si>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</si>
  <si>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</si>
  <si>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</si>
  <si>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</si>
  <si>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</si>
  <si>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</si>
  <si>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</si>
  <si>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</si>
  <si>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</si>
  <si>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</si>
  <si>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</si>
  <si>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</si>
  <si>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</si>
  <si>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</si>
  <si>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</si>
  <si>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</si>
  <si>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</si>
  <si>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</si>
  <si>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</si>
  <si>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</si>
  <si>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</si>
  <si>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</si>
  <si>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</si>
  <si>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</si>
  <si>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</si>
  <si>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</si>
  <si>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</si>
  <si>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</si>
  <si>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</si>
  <si>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</si>
  <si>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</si>
  <si>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</si>
  <si>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</si>
  <si>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</si>
  <si>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</si>
  <si>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</si>
  <si>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</si>
  <si>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</si>
  <si>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</si>
  <si>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</si>
  <si>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</si>
  <si>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</si>
  <si>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</si>
  <si>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</si>
  <si>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</si>
  <si>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</si>
  <si>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</si>
  <si>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</si>
  <si>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</si>
  <si>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</si>
  <si>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</si>
  <si>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</si>
  <si>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</si>
  <si>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</si>
  <si>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</si>
  <si>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</si>
  <si>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</si>
  <si>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</si>
  <si>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</si>
  <si>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</si>
  <si>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</si>
  <si>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</si>
  <si>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</si>
  <si>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</si>
  <si>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</si>
  <si>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</si>
  <si>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</si>
  <si>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</si>
  <si>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</si>
  <si>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</si>
  <si>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</si>
  <si>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</si>
  <si>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</si>
  <si>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</si>
  <si>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</si>
  <si>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</si>
  <si>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</si>
  <si>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</si>
  <si>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</si>
  <si>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</si>
  <si>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</si>
  <si>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</si>
  <si>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</si>
  <si>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</si>
  <si>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</si>
  <si>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</si>
  <si>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</si>
  <si>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</si>
  <si>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</si>
  <si>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</si>
  <si>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</si>
  <si>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</si>
  <si>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</si>
  <si>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</si>
  <si>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</si>
  <si>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</si>
  <si>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</si>
  <si>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</si>
  <si>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</si>
  <si>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</si>
  <si>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</si>
  <si>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</si>
  <si>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</si>
  <si>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</si>
  <si>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</si>
  <si>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</si>
  <si>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</si>
  <si>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</si>
  <si>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</si>
  <si>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</si>
  <si>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</si>
  <si>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</si>
  <si>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</si>
  <si>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</si>
  <si>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</si>
  <si>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</si>
  <si>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</si>
  <si>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</si>
  <si>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</si>
  <si>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</si>
  <si>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</si>
  <si>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</si>
  <si>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</si>
  <si>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</si>
  <si>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</si>
  <si>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</si>
  <si>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</si>
  <si>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</si>
  <si>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</si>
  <si>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</si>
  <si>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</si>
  <si>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</si>
  <si>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</si>
  <si>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</si>
  <si>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</si>
  <si>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</si>
  <si>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</si>
  <si>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</si>
  <si>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</si>
  <si>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</si>
  <si>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</si>
  <si>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</si>
  <si>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</si>
  <si>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</si>
  <si>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</si>
  <si>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</si>
  <si>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</si>
  <si>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</si>
  <si>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</si>
  <si>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</si>
  <si>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</si>
  <si>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</si>
  <si>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</si>
  <si>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</si>
  <si>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</si>
  <si>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</si>
  <si>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</si>
  <si>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</si>
  <si>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</si>
  <si>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</si>
  <si>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</si>
  <si>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</si>
  <si>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</si>
  <si>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</si>
  <si>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</si>
  <si>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</si>
  <si>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</si>
  <si>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</si>
  <si>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</si>
  <si>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</si>
  <si>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</si>
  <si>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</si>
  <si>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</si>
  <si>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</si>
  <si>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</si>
  <si>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</si>
  <si>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</si>
  <si>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</si>
  <si>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</si>
  <si>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</si>
  <si>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</si>
  <si>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</si>
  <si>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</si>
  <si>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</si>
  <si>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</si>
  <si>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</si>
  <si>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</si>
  <si>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</si>
  <si>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</si>
  <si>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</si>
  <si>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</si>
  <si>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</si>
  <si>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</si>
  <si>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</si>
  <si>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</si>
  <si>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</si>
  <si>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</si>
  <si>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</si>
  <si>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</si>
  <si>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</si>
  <si>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</si>
  <si>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</si>
  <si>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</si>
  <si>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</si>
  <si>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</si>
  <si>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</si>
  <si>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</si>
  <si>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</si>
  <si>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</si>
  <si>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</si>
  <si>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</si>
  <si>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</si>
  <si>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</si>
  <si>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</si>
  <si>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</si>
  <si>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</si>
  <si>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</si>
  <si>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</si>
  <si>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</si>
  <si>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</si>
  <si>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</si>
  <si>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</si>
  <si>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</si>
  <si>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</si>
  <si>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</si>
  <si>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</si>
  <si>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</si>
  <si>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</si>
  <si>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</si>
  <si>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</si>
  <si>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</si>
  <si>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</si>
  <si>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</si>
  <si>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</si>
  <si>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</si>
  <si>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</si>
  <si>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</si>
  <si>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</si>
  <si>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</si>
  <si>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</si>
  <si>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</si>
  <si>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</si>
  <si>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</si>
  <si>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</si>
  <si>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</si>
  <si>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</si>
  <si>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</si>
  <si>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</si>
  <si>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</si>
  <si>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</si>
  <si>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</si>
  <si>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</si>
  <si>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</si>
  <si>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</si>
  <si>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</si>
  <si>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</si>
  <si>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</si>
  <si>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</si>
  <si>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</si>
  <si>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</si>
  <si>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</si>
  <si>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</si>
  <si>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</si>
  <si>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</si>
  <si>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</si>
  <si>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</si>
  <si>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</si>
  <si>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</si>
  <si>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</si>
  <si>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</si>
  <si>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</si>
  <si>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</si>
  <si>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</si>
  <si>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</si>
  <si>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</si>
  <si>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</si>
  <si>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</si>
  <si>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</si>
  <si>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</si>
  <si>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</si>
  <si>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</si>
  <si>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</si>
  <si>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</si>
  <si>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</si>
  <si>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</si>
  <si>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</si>
  <si>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</si>
  <si>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</si>
  <si>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</si>
  <si>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</si>
  <si>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</si>
  <si>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</si>
  <si>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</si>
  <si>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</si>
  <si>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</si>
  <si>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</si>
  <si>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</si>
  <si>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</si>
  <si>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</si>
  <si>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</si>
  <si>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</si>
  <si>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</si>
  <si>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</si>
  <si>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</si>
  <si>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</si>
  <si>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</si>
  <si>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</si>
  <si>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</si>
  <si>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</si>
  <si>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</si>
  <si>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</si>
  <si>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</si>
  <si>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</si>
  <si>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</si>
  <si>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</si>
  <si>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</si>
  <si>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</si>
  <si>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</si>
  <si>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</si>
  <si>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</si>
  <si>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</si>
  <si>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</si>
  <si>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</si>
  <si>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</si>
  <si>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</si>
  <si>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</si>
  <si>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</si>
  <si>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</si>
  <si>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</si>
  <si>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</si>
  <si>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</si>
  <si>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</si>
  <si>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</si>
  <si>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</si>
  <si>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</si>
  <si>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</si>
  <si>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</si>
  <si>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</si>
  <si>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</si>
  <si>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</si>
  <si>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</si>
  <si>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</si>
  <si>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</si>
  <si>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</si>
  <si>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</si>
  <si>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</si>
  <si>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</si>
  <si>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</si>
  <si>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</si>
  <si>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</si>
  <si>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</si>
  <si>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</si>
  <si>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</si>
  <si>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</si>
  <si>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</si>
  <si>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</si>
  <si>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</si>
  <si>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</si>
  <si>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</si>
  <si>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</si>
  <si>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</si>
  <si>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</si>
  <si>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</si>
  <si>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</si>
  <si>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</si>
  <si>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</si>
  <si>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</si>
  <si>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</si>
  <si>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</si>
  <si>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</si>
  <si>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</si>
  <si>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</si>
  <si>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</si>
  <si>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</si>
  <si>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</si>
  <si>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</si>
  <si>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</si>
  <si>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</si>
  <si>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</si>
  <si>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</si>
  <si>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</si>
  <si>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</si>
  <si>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</si>
  <si>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</si>
  <si>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</si>
  <si>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</si>
  <si>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</si>
  <si>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</si>
  <si>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</si>
  <si>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</si>
  <si>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</si>
  <si>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</si>
  <si>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</si>
  <si>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</si>
  <si>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</si>
  <si>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</si>
  <si>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</si>
  <si>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</si>
  <si>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</si>
  <si>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</si>
  <si>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</si>
  <si>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</si>
  <si>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</si>
  <si>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</si>
  <si>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</si>
  <si>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</si>
  <si>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</si>
  <si>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</si>
  <si>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</si>
  <si>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</si>
  <si>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</si>
  <si>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</si>
  <si>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</si>
  <si>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</si>
  <si>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</si>
  <si>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</si>
  <si>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</si>
  <si>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</si>
  <si>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</si>
  <si>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</si>
  <si>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</si>
  <si>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</si>
  <si>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</si>
  <si>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</si>
  <si>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</si>
  <si>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</si>
  <si>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</si>
  <si>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</si>
  <si>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</si>
  <si>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</si>
  <si>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</si>
  <si>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</si>
  <si>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</si>
  <si>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</si>
  <si>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</si>
  <si>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</si>
  <si>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</si>
  <si>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</si>
  <si>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</si>
  <si>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</si>
  <si>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</si>
  <si>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</si>
  <si>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</si>
  <si>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</si>
  <si>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</si>
  <si>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</si>
  <si>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</si>
  <si>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</si>
  <si>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</si>
  <si>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</si>
  <si>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</si>
  <si>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</si>
  <si>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</si>
  <si>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</si>
  <si>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</si>
  <si>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</si>
  <si>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</si>
  <si>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</si>
  <si>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</si>
  <si>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</si>
  <si>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</si>
  <si>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</si>
  <si>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</si>
  <si>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</si>
  <si>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</si>
  <si>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</si>
  <si>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</si>
  <si>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</si>
  <si>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</si>
  <si>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</si>
  <si>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</si>
  <si>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</si>
  <si>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</si>
  <si>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</si>
  <si>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</si>
  <si>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</si>
  <si>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</si>
  <si>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</si>
  <si>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</si>
  <si>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</si>
  <si>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</si>
  <si>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</si>
  <si>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</si>
  <si>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</si>
  <si>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</si>
  <si>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</si>
  <si>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</si>
  <si>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</si>
  <si>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</si>
  <si>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</si>
  <si>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</si>
  <si>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</si>
  <si>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</si>
  <si>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</si>
  <si>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</si>
  <si>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</si>
  <si>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</si>
  <si>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</si>
  <si>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</si>
  <si>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</si>
  <si>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</si>
  <si>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</si>
  <si>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</si>
  <si>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</si>
  <si>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</si>
  <si>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</si>
  <si>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</si>
  <si>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</si>
  <si>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</si>
  <si>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</si>
  <si>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</si>
  <si>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</si>
  <si>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</si>
  <si>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</si>
  <si>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</si>
  <si>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</si>
  <si>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</si>
  <si>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</si>
  <si>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</si>
  <si>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</si>
  <si>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</si>
  <si>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</si>
  <si>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</si>
  <si>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</si>
  <si>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</si>
  <si>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</si>
  <si>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</si>
  <si>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</si>
  <si>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</si>
  <si>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</si>
  <si>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</si>
  <si>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</si>
  <si>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</si>
  <si>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</si>
  <si>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</si>
  <si>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</si>
  <si>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</si>
  <si>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</si>
  <si>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</si>
  <si>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</si>
  <si>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</si>
  <si>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</si>
  <si>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</si>
  <si>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</si>
  <si>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</si>
  <si>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</si>
  <si>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</si>
  <si>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</si>
  <si>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</si>
  <si>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</si>
  <si>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</si>
  <si>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</si>
  <si>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</si>
  <si>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</si>
  <si>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</si>
  <si>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</si>
  <si>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</si>
  <si>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</si>
  <si>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</si>
  <si>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</si>
  <si>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</si>
  <si>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</si>
  <si>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</si>
  <si>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</si>
  <si>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</si>
  <si>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</si>
  <si>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</si>
  <si>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</si>
  <si>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</si>
  <si>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</si>
  <si>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</si>
  <si>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</si>
  <si>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</si>
  <si>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</si>
  <si>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</si>
  <si>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</si>
  <si>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</si>
  <si>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</si>
  <si>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</si>
  <si>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</si>
  <si>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</si>
  <si>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</si>
  <si>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</si>
  <si>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</si>
  <si>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</si>
  <si>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</si>
  <si>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</si>
  <si>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</si>
  <si>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</si>
  <si>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</si>
  <si>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</si>
  <si>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</si>
  <si>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</si>
  <si>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</si>
  <si>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</si>
  <si>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</si>
  <si>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</si>
  <si>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</si>
  <si>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</si>
  <si>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</si>
  <si>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</si>
  <si>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</si>
  <si>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</si>
  <si>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</si>
  <si>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</si>
  <si>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</si>
  <si>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</si>
  <si>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</si>
  <si>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</si>
  <si>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</si>
  <si>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</si>
  <si>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</si>
  <si>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</si>
  <si>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</si>
  <si>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</si>
  <si>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</si>
  <si>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</si>
  <si>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</si>
  <si>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</si>
  <si>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</si>
  <si>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</si>
  <si>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</si>
  <si>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</si>
  <si>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</si>
  <si>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</si>
  <si>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</si>
  <si>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</si>
  <si>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</si>
  <si>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</si>
  <si>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</si>
  <si>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</si>
  <si>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</si>
  <si>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</si>
  <si>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</si>
  <si>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</si>
  <si>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</si>
  <si>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</si>
  <si>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</si>
  <si>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</si>
  <si>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</si>
  <si>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</si>
  <si>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</si>
  <si>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</si>
  <si>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</si>
  <si>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</si>
  <si>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</si>
  <si>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</si>
  <si>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</si>
  <si>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</si>
  <si>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</si>
  <si>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</si>
  <si>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</si>
  <si>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</si>
  <si>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</si>
  <si>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</si>
  <si>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</si>
  <si>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</si>
  <si>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</si>
  <si>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</si>
  <si>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</si>
  <si>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</si>
  <si>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</si>
  <si>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</si>
  <si>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</si>
  <si>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</si>
  <si>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</si>
  <si>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</si>
  <si>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</si>
  <si>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</si>
  <si>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</si>
  <si>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</si>
  <si>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</si>
  <si>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</si>
  <si>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</si>
  <si>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</si>
  <si>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</si>
  <si>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</si>
  <si>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</si>
  <si>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</si>
  <si>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</si>
  <si>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</si>
  <si>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</si>
  <si>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</si>
  <si>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</si>
  <si>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</si>
  <si>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</si>
  <si>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</si>
  <si>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</si>
  <si>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</si>
  <si>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</si>
  <si>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</si>
  <si>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</si>
  <si>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</si>
  <si>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</si>
  <si>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</si>
  <si>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</si>
  <si>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</si>
  <si>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</si>
  <si>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</si>
  <si>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</si>
  <si>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</si>
  <si>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</si>
  <si>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</si>
  <si>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</si>
  <si>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</si>
  <si>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</si>
  <si>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</si>
  <si>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</si>
  <si>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</si>
  <si>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</si>
  <si>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</si>
  <si>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</si>
  <si>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</si>
  <si>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</si>
  <si>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</si>
  <si>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</si>
  <si>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</si>
  <si>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</si>
  <si>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</si>
  <si>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</si>
  <si>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</si>
  <si>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</si>
  <si>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</si>
  <si>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</si>
  <si>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</si>
  <si>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</si>
  <si>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</si>
  <si>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</si>
  <si>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</si>
  <si>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</si>
  <si>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</si>
  <si>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</si>
  <si>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</si>
  <si>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</si>
  <si>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</si>
  <si>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</si>
  <si>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</si>
  <si>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</si>
  <si>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</si>
  <si>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</si>
  <si>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</si>
  <si>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</si>
  <si>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</si>
  <si>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</si>
  <si>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</si>
  <si>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</si>
  <si>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</si>
  <si>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</si>
  <si>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</si>
  <si>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</si>
  <si>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</si>
  <si>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</si>
  <si>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</si>
  <si>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</si>
  <si>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</si>
  <si>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</si>
  <si>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</si>
  <si>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</si>
  <si>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</si>
  <si>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</si>
  <si>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</si>
  <si>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</si>
  <si>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</si>
  <si>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</si>
  <si>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</si>
  <si>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</si>
  <si>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</si>
  <si>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</si>
  <si>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</si>
  <si>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</si>
  <si>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</si>
  <si>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</si>
  <si>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</si>
  <si>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</si>
  <si>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</si>
  <si>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</si>
  <si>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</si>
  <si>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</si>
  <si>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</si>
  <si>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</si>
  <si>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</si>
  <si>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</si>
  <si>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</si>
  <si>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</si>
  <si>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</si>
  <si>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</si>
  <si>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</si>
  <si>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</si>
  <si>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</si>
  <si>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</si>
  <si>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</si>
  <si>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</si>
  <si>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</si>
  <si>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</si>
  <si>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</si>
  <si>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</si>
  <si>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</si>
  <si>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</si>
  <si>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</si>
  <si>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</si>
  <si>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</si>
  <si>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</si>
  <si>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</si>
  <si>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</si>
  <si>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</si>
  <si>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</si>
  <si>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</si>
  <si>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</si>
  <si>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</si>
  <si>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</si>
  <si>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</si>
  <si>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</si>
  <si>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</si>
  <si>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</si>
  <si>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</si>
  <si>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</si>
  <si>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</si>
  <si>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</si>
  <si>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</si>
  <si>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</si>
  <si>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</si>
  <si>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</si>
  <si>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</si>
  <si>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</si>
  <si>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</si>
  <si>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</si>
  <si>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</si>
  <si>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</si>
  <si>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</si>
  <si>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</si>
  <si>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</si>
  <si>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</si>
  <si>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</si>
  <si>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</si>
  <si>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</si>
  <si>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</si>
  <si>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</si>
  <si>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</si>
  <si>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</si>
  <si>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</si>
  <si>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</si>
  <si>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</si>
  <si>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</si>
  <si>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</si>
  <si>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</si>
  <si>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</si>
  <si>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</si>
  <si>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</si>
  <si>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</si>
  <si>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</si>
  <si>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</si>
  <si>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</si>
  <si>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</si>
  <si>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</si>
  <si>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</si>
  <si>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</si>
  <si>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</si>
  <si>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</si>
  <si>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</si>
  <si>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</si>
  <si>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</si>
  <si>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</si>
  <si>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</si>
  <si>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</si>
  <si>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</si>
  <si>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</si>
  <si>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</si>
  <si>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</si>
  <si>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</si>
  <si>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</si>
  <si>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</si>
  <si>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</si>
  <si>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</si>
  <si>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</si>
  <si>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</si>
  <si>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</si>
  <si>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</si>
  <si>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</si>
  <si>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</si>
  <si>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</si>
  <si>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</si>
  <si>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</si>
  <si>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</si>
  <si>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</si>
  <si>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</si>
  <si>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</si>
  <si>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</si>
  <si>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</si>
  <si>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</si>
  <si>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</si>
  <si>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</si>
  <si>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</si>
  <si>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</si>
  <si>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</si>
  <si>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</si>
  <si>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</si>
  <si>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</si>
  <si>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</si>
  <si>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</si>
  <si>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</si>
  <si>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</si>
  <si>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</si>
  <si>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</si>
  <si>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</si>
  <si>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</si>
  <si>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</si>
  <si>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</si>
  <si>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</si>
  <si>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</si>
  <si>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</si>
  <si>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</si>
  <si>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</si>
  <si>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</si>
  <si>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</si>
  <si>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</si>
  <si>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</si>
  <si>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</si>
  <si>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</si>
  <si>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</si>
  <si>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</si>
  <si>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</si>
  <si>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</si>
  <si>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</si>
  <si>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</si>
  <si>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</si>
  <si>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</si>
  <si>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</si>
  <si>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</si>
  <si>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</si>
  <si>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</si>
  <si>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</si>
  <si>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</si>
  <si>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</si>
  <si>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</si>
  <si>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</si>
  <si>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</si>
  <si>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</si>
  <si>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</si>
  <si>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</si>
  <si>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</si>
  <si>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</si>
  <si>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</si>
  <si>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</si>
  <si>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</si>
  <si>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</si>
  <si>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</si>
  <si>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</si>
  <si>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</si>
  <si>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</si>
  <si>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</si>
  <si>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</si>
  <si>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</si>
  <si>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</si>
  <si>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</si>
  <si>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</si>
  <si>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</si>
  <si>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</si>
  <si>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</si>
  <si>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</si>
  <si>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</si>
  <si>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</si>
  <si>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</si>
  <si>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</si>
  <si>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</si>
  <si>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</si>
  <si>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</si>
  <si>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</si>
  <si>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</si>
  <si>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</si>
  <si>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</si>
  <si>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</si>
  <si>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</si>
  <si>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</si>
  <si>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</si>
  <si>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</si>
  <si>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</si>
  <si>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</si>
  <si>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</si>
  <si>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</si>
  <si>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</si>
  <si>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</si>
  <si>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</si>
  <si>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</si>
  <si>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</si>
  <si>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</si>
  <si>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</si>
  <si>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</si>
  <si>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</si>
  <si>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</si>
  <si>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</si>
  <si>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</si>
  <si>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</si>
  <si>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</si>
  <si>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</si>
  <si>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</si>
  <si>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</si>
  <si>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</si>
  <si>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</si>
  <si>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</si>
  <si>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</si>
  <si>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</si>
  <si>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</si>
  <si>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</si>
  <si>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</si>
  <si>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</si>
  <si>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</si>
  <si>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</si>
  <si>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</si>
  <si>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</si>
  <si>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</si>
  <si>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</si>
  <si>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</si>
  <si>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</si>
  <si>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</si>
  <si>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</si>
  <si>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</si>
  <si>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</si>
  <si>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</si>
  <si>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</si>
  <si>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</si>
  <si>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</si>
  <si>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</si>
  <si>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</si>
  <si>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</si>
  <si>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</si>
  <si>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</si>
  <si>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</si>
  <si>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</si>
  <si>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</si>
  <si>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</si>
  <si>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</si>
  <si>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</si>
  <si>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</si>
  <si>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</si>
  <si>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</si>
  <si>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</si>
  <si>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</si>
  <si>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</si>
  <si>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</si>
  <si>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</si>
  <si>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</si>
  <si>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</si>
  <si>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</si>
  <si>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</si>
  <si>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</si>
  <si>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</si>
  <si>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</si>
  <si>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</si>
  <si>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</si>
  <si>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</si>
  <si>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</si>
  <si>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</si>
  <si>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</si>
  <si>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</si>
  <si>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</si>
  <si>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</si>
  <si>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</si>
  <si>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</si>
  <si>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</si>
  <si>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</si>
  <si>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</si>
  <si>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</si>
  <si>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</si>
  <si>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</si>
  <si>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</si>
  <si>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</si>
  <si>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</si>
  <si>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</si>
  <si>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</si>
  <si>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</si>
  <si>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</si>
  <si>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</si>
  <si>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</si>
  <si>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</si>
  <si>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</si>
  <si>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</si>
  <si>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</si>
  <si>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</si>
  <si>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</si>
  <si>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</si>
  <si>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</si>
  <si>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</si>
  <si>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</si>
  <si>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</si>
  <si>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</si>
  <si>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</si>
  <si>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</si>
  <si>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</si>
  <si>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</si>
  <si>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</si>
  <si>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</si>
  <si>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</si>
  <si>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</si>
  <si>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</si>
  <si>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</si>
  <si>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</si>
  <si>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</si>
  <si>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</si>
  <si>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</si>
  <si>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</si>
  <si>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</si>
  <si>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</si>
  <si>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</si>
  <si>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</si>
  <si>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</si>
  <si>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</si>
  <si>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</si>
  <si>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</si>
  <si>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</si>
  <si>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</si>
  <si>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</si>
  <si>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</si>
  <si>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</si>
  <si>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</si>
  <si>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</si>
  <si>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</si>
  <si>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</si>
  <si>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</si>
  <si>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</si>
  <si>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</si>
  <si>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</si>
  <si>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</si>
  <si>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</si>
  <si>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</si>
  <si>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</si>
  <si>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</si>
  <si>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</si>
  <si>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</si>
  <si>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</si>
  <si>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</si>
  <si>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</si>
  <si>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</si>
  <si>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</si>
  <si>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</si>
  <si>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</si>
  <si>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</si>
  <si>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</si>
  <si>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</si>
  <si>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</si>
  <si>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</si>
  <si>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</si>
  <si>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</si>
  <si>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</si>
  <si>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</si>
  <si>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</si>
  <si>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</si>
  <si>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</si>
  <si>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</si>
  <si>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</si>
  <si>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</si>
  <si>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</si>
  <si>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</si>
  <si>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</si>
  <si>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</si>
  <si>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</si>
  <si>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</si>
  <si>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</si>
  <si>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</si>
  <si>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</si>
  <si>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</si>
  <si>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</si>
  <si>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</si>
  <si>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</si>
  <si>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</si>
  <si>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</si>
  <si>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</si>
  <si>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</si>
  <si>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</si>
  <si>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</si>
  <si>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</si>
  <si>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</si>
  <si>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</si>
  <si>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</si>
  <si>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</si>
  <si>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</si>
  <si>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</si>
  <si>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</si>
  <si>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</si>
  <si>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</si>
  <si>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</si>
  <si>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</si>
  <si>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</si>
  <si>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</si>
  <si>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</si>
  <si>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</si>
  <si>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</si>
  <si>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</si>
  <si>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</si>
  <si>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</si>
  <si>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</si>
  <si>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</si>
  <si>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</si>
  <si>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</si>
  <si>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</si>
  <si>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</si>
  <si>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</si>
  <si>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</si>
  <si>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</si>
  <si>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</si>
  <si>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</si>
  <si>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</si>
  <si>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</si>
  <si>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</si>
  <si>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</si>
  <si>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</si>
  <si>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</si>
  <si>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</si>
  <si>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</si>
  <si>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</si>
  <si>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</si>
  <si>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</si>
  <si>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</si>
  <si>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</si>
  <si>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</si>
  <si>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</si>
  <si>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</si>
  <si>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</si>
  <si>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</si>
  <si>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</si>
  <si>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</si>
  <si>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</si>
  <si>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</si>
  <si>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</si>
  <si>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</si>
  <si>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</si>
  <si>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</si>
  <si>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</si>
  <si>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</si>
  <si>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</si>
  <si>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</si>
  <si>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</si>
  <si>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</si>
  <si>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</si>
  <si>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</si>
  <si>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</si>
  <si>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</si>
  <si>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</si>
  <si>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</si>
  <si>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</si>
  <si>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</si>
  <si>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</si>
  <si>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</si>
  <si>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</si>
  <si>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</si>
  <si>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</si>
  <si>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</si>
  <si>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</si>
  <si>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</si>
  <si>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</si>
  <si>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</si>
  <si>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</si>
  <si>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</si>
  <si>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</si>
  <si>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</si>
  <si>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</si>
  <si>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</si>
  <si>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</si>
  <si>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</si>
  <si>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</si>
  <si>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</si>
  <si>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</si>
  <si>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</si>
  <si>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</si>
  <si>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</si>
  <si>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</si>
  <si>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</si>
  <si>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</si>
  <si>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</si>
  <si>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</si>
  <si>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</si>
  <si>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</si>
  <si>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</si>
  <si>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</si>
  <si>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</si>
  <si>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</si>
  <si>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</si>
  <si>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</si>
  <si>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</si>
  <si>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</si>
  <si>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</si>
  <si>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</si>
  <si>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</si>
  <si>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</si>
  <si>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</si>
  <si>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</si>
  <si>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</si>
  <si>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</si>
  <si>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</si>
  <si>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</si>
  <si>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</si>
  <si>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</si>
  <si>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</si>
  <si>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</si>
  <si>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</si>
  <si>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</si>
  <si>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</si>
  <si>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</si>
  <si>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</si>
  <si>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</si>
  <si>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</si>
  <si>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</si>
  <si>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</si>
  <si>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</si>
  <si>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</si>
  <si>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</si>
  <si>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</si>
  <si>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</si>
  <si>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</si>
  <si>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</si>
  <si>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</si>
  <si>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</si>
  <si>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</si>
  <si>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</si>
  <si>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</si>
  <si>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</si>
  <si>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</si>
  <si>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</si>
  <si>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</si>
  <si>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</si>
  <si>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</si>
  <si>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</si>
  <si>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</si>
  <si>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</si>
  <si>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</si>
  <si>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</si>
  <si>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</si>
  <si>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</si>
  <si>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</si>
  <si>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</si>
  <si>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</si>
  <si>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</si>
  <si>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</si>
  <si>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</si>
  <si>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</si>
  <si>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</si>
  <si>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</si>
  <si>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</si>
  <si>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</si>
  <si>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</si>
  <si>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</si>
  <si>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</si>
  <si>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</si>
  <si>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</si>
  <si>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</si>
  <si>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</si>
  <si>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</si>
  <si>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</si>
  <si>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</si>
  <si>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</si>
  <si>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</si>
  <si>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</si>
  <si>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</si>
  <si>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</si>
  <si>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</si>
  <si>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</si>
  <si>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</si>
  <si>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</si>
  <si>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</si>
  <si>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</si>
  <si>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</si>
  <si>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</si>
  <si>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</si>
  <si>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</si>
  <si>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</si>
  <si>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</si>
  <si>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</si>
  <si>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</si>
  <si>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</si>
  <si>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</si>
  <si>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</si>
  <si>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</si>
  <si>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</si>
  <si>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</si>
  <si>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</si>
  <si>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</si>
  <si>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</si>
  <si>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</si>
  <si>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</si>
  <si>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</si>
  <si>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</si>
  <si>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</si>
  <si>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</si>
  <si>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</si>
  <si>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</si>
  <si>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</si>
  <si>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</si>
  <si>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</si>
  <si>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</si>
  <si>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</si>
  <si>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</si>
  <si>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</si>
  <si>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</si>
  <si>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</si>
  <si>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</si>
  <si>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</si>
  <si>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</si>
  <si>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</si>
  <si>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</si>
  <si>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</si>
  <si>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</si>
  <si>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</si>
  <si>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</si>
  <si>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</si>
  <si>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</si>
  <si>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</si>
  <si>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</si>
  <si>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</si>
  <si>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</si>
  <si>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</si>
  <si>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</si>
  <si>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</si>
  <si>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</si>
  <si>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</si>
  <si>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</si>
  <si>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</si>
  <si>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</si>
  <si>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</si>
  <si>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</si>
  <si>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</si>
  <si>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</si>
  <si>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</si>
  <si>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</si>
  <si>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</si>
  <si>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</si>
  <si>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</si>
  <si>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</si>
  <si>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</si>
  <si>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</si>
  <si>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</si>
  <si>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</si>
  <si>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</si>
  <si>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</si>
  <si>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</si>
  <si>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</si>
  <si>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</si>
  <si>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</si>
  <si>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</si>
  <si>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</si>
  <si>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</si>
  <si>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</si>
  <si>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</si>
  <si>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</si>
  <si>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</si>
  <si>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</si>
  <si>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</si>
  <si>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</si>
  <si>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</si>
  <si>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</si>
  <si>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</si>
  <si>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</si>
  <si>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</si>
  <si>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</si>
  <si>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</si>
  <si>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</si>
  <si>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</si>
  <si>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</si>
  <si>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</si>
  <si>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</si>
  <si>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</si>
  <si>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</si>
  <si>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</si>
  <si>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</si>
  <si>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</si>
  <si>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</si>
  <si>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</si>
  <si>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</si>
  <si>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</si>
  <si>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</si>
  <si>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</si>
  <si>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</si>
  <si>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</si>
  <si>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</si>
  <si>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</si>
  <si>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</si>
  <si>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</si>
  <si>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</si>
  <si>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</si>
  <si>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</si>
  <si>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</si>
  <si>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</si>
  <si>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</si>
  <si>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</si>
  <si>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</si>
  <si>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</si>
  <si>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</si>
  <si>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</si>
  <si>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</si>
  <si>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</si>
  <si>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</si>
  <si>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</si>
  <si>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</si>
  <si>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</si>
  <si>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</si>
  <si>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</si>
  <si>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</si>
  <si>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</si>
  <si>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</si>
  <si>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</si>
  <si>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</si>
  <si>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</si>
  <si>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</si>
  <si>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</si>
  <si>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</si>
  <si>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</si>
  <si>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</si>
  <si>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</si>
  <si>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</si>
  <si>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</si>
  <si>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</si>
  <si>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</si>
  <si>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</si>
  <si>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</si>
  <si>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</si>
  <si>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</si>
  <si>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</si>
  <si>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</si>
  <si>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</si>
  <si>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</si>
  <si>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</si>
  <si>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</si>
  <si>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</si>
  <si>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</si>
  <si>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</si>
  <si>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</si>
  <si>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</si>
  <si>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</si>
  <si>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</si>
  <si>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</si>
  <si>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</si>
  <si>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</si>
  <si>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</si>
  <si>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</si>
  <si>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</si>
  <si>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</si>
  <si>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</si>
  <si>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</si>
  <si>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</si>
  <si>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</si>
  <si>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</si>
  <si>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</si>
  <si>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</si>
  <si>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</si>
  <si>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</si>
  <si>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</si>
  <si>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</si>
  <si>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</si>
  <si>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</si>
  <si>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</si>
  <si>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</si>
  <si>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</si>
  <si>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</si>
  <si>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</si>
  <si>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</si>
  <si>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</si>
  <si>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</si>
  <si>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</si>
  <si>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</si>
  <si>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</si>
  <si>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</si>
  <si>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</si>
  <si>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</si>
  <si>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</si>
  <si>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</si>
  <si>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</si>
  <si>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</si>
  <si>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</si>
  <si>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</si>
  <si>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</si>
  <si>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</si>
  <si>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</si>
  <si>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</si>
  <si>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</si>
  <si>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</si>
  <si>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</si>
  <si>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</si>
  <si>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</si>
  <si>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</si>
  <si>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</si>
  <si>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</si>
  <si>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</si>
  <si>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</si>
  <si>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</si>
  <si>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</si>
  <si>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</si>
  <si>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</si>
  <si>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</si>
  <si>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</si>
  <si>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</si>
  <si>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</si>
  <si>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</si>
  <si>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</si>
  <si>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</si>
  <si>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</si>
  <si>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</si>
  <si>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</si>
  <si>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</si>
  <si>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</si>
  <si>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</si>
  <si>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</si>
  <si>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</si>
  <si>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</si>
  <si>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</si>
  <si>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</si>
  <si>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</si>
  <si>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</si>
  <si>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</si>
  <si>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</si>
  <si>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</si>
  <si>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</si>
  <si>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</si>
  <si>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</si>
  <si>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</si>
  <si>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</si>
  <si>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</si>
  <si>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</si>
  <si>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</si>
  <si>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</si>
  <si>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</si>
  <si>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</si>
  <si>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</si>
  <si>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</si>
  <si>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</si>
  <si>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</si>
  <si>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</si>
  <si>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</si>
  <si>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</si>
  <si>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</si>
  <si>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</si>
  <si>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</si>
  <si>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</si>
  <si>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</si>
  <si>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</si>
  <si>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</si>
  <si>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</si>
  <si>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</si>
  <si>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</si>
  <si>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</si>
  <si>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</si>
  <si>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</si>
  <si>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</si>
  <si>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</si>
  <si>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</si>
  <si>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</si>
  <si>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</si>
  <si>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</si>
  <si>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</si>
  <si>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</si>
  <si>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</si>
  <si>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</si>
  <si>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</si>
  <si>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</si>
  <si>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</si>
  <si>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</si>
  <si>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</si>
  <si>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</si>
  <si>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</si>
  <si>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</si>
  <si>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</si>
  <si>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</si>
  <si>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</si>
  <si>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</si>
  <si>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</si>
  <si>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</si>
  <si>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</si>
  <si>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</si>
  <si>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</si>
  <si>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</si>
  <si>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</si>
  <si>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</si>
  <si>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</si>
  <si>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</si>
  <si>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</si>
  <si>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</si>
  <si>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</si>
  <si>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</si>
  <si>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</si>
  <si>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</si>
  <si>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</si>
  <si>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</si>
  <si>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</si>
  <si>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</si>
  <si>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</si>
  <si>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</si>
  <si>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</si>
  <si>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</si>
  <si>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</si>
  <si>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</si>
  <si>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</si>
  <si>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</si>
  <si>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</si>
  <si>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</si>
  <si>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</si>
  <si>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</si>
  <si>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</si>
  <si>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</si>
  <si>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</si>
  <si>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</si>
  <si>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</si>
  <si>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</si>
  <si>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</si>
  <si>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</si>
  <si>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</si>
  <si>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</si>
  <si>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</si>
  <si>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</si>
  <si>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</si>
  <si>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</si>
  <si>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</si>
  <si>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</si>
  <si>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</si>
  <si>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</si>
  <si>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</si>
  <si>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</si>
  <si>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</si>
  <si>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</si>
  <si>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</si>
  <si>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</si>
  <si>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</si>
  <si>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</si>
  <si>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</si>
  <si>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</si>
  <si>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</si>
  <si>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</si>
  <si>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</si>
  <si>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</si>
  <si>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</si>
  <si>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</si>
  <si>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</si>
  <si>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</si>
  <si>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</si>
  <si>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</si>
  <si>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</si>
  <si>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</si>
  <si>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</si>
  <si>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</si>
  <si>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</si>
  <si>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</si>
  <si>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</si>
  <si>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</si>
  <si>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</si>
  <si>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</si>
  <si>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</si>
  <si>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</si>
  <si>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</si>
  <si>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</si>
  <si>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</si>
  <si>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</si>
  <si>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</si>
  <si>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</si>
  <si>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</si>
  <si>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</si>
  <si>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</si>
  <si>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</si>
  <si>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</si>
  <si>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</si>
  <si>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</si>
  <si>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</si>
  <si>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</si>
  <si>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</si>
  <si>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</si>
  <si>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</si>
  <si>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</si>
  <si>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</si>
  <si>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</si>
  <si>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</si>
  <si>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</si>
  <si>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</si>
  <si>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</si>
  <si>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</si>
  <si>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</si>
  <si>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</si>
  <si>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</si>
  <si>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</si>
  <si>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</si>
  <si>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</si>
  <si>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</si>
  <si>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</si>
  <si>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</si>
  <si>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</si>
  <si>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</si>
  <si>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</si>
  <si>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</si>
  <si>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</si>
  <si>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</si>
  <si>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</si>
  <si>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</si>
  <si>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</si>
  <si>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</si>
  <si>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</si>
  <si>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</si>
  <si>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</si>
  <si>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</si>
  <si>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</si>
  <si>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</si>
  <si>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</si>
  <si>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</si>
  <si>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</si>
  <si>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</si>
  <si>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</si>
  <si>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</si>
  <si>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</si>
  <si>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</si>
  <si>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</si>
  <si>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</si>
  <si>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</si>
  <si>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</si>
  <si>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</si>
  <si>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</si>
  <si>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</si>
  <si>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</si>
  <si>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</si>
  <si>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</si>
  <si>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</si>
  <si>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</si>
  <si>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</si>
  <si>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</si>
  <si>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</si>
  <si>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</si>
  <si>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</si>
  <si>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</si>
  <si>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</si>
  <si>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</si>
  <si>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</si>
  <si>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</si>
  <si>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</si>
  <si>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</si>
  <si>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</si>
  <si>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</si>
  <si>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</si>
  <si>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</si>
  <si>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</si>
  <si>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</si>
  <si>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</si>
  <si>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</si>
  <si>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</si>
  <si>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</si>
  <si>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</si>
  <si>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</si>
  <si>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</si>
  <si>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</si>
  <si>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</si>
  <si>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</si>
  <si>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</si>
  <si>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</si>
  <si>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</si>
  <si>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</si>
  <si>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</si>
  <si>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</si>
  <si>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</si>
  <si>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</si>
  <si>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</si>
  <si>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</si>
  <si>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</si>
  <si>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</si>
  <si>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</si>
  <si>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</si>
  <si>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</si>
  <si>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</si>
  <si>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</si>
  <si>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</si>
  <si>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</si>
  <si>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</si>
  <si>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</si>
  <si>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</si>
  <si>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</si>
  <si>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</si>
  <si>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</si>
  <si>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</si>
  <si>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</si>
  <si>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</si>
  <si>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</si>
  <si>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</si>
  <si>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</si>
  <si>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</si>
  <si>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</si>
  <si>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</si>
  <si>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</si>
  <si>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</si>
  <si>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</si>
  <si>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</si>
  <si>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</si>
  <si>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</si>
  <si>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</si>
  <si>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</si>
  <si>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</si>
  <si>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</si>
  <si>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</si>
  <si>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</si>
  <si>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</si>
  <si>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</si>
  <si>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</si>
  <si>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</si>
  <si>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</si>
  <si>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</si>
  <si>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</si>
  <si>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</si>
  <si>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</si>
  <si>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</si>
  <si>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</si>
  <si>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</si>
  <si>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</si>
  <si>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</si>
  <si>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</si>
  <si>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</si>
  <si>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</si>
  <si>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</si>
  <si>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</si>
  <si>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</si>
  <si>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</si>
  <si>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</si>
  <si>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</si>
  <si>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</si>
  <si>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</si>
  <si>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</si>
  <si>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</si>
  <si>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</si>
  <si>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</si>
  <si>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</si>
  <si>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</si>
  <si>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</si>
  <si>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</si>
  <si>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</si>
  <si>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</si>
  <si>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</si>
  <si>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</si>
  <si>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</si>
  <si>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</si>
  <si>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</si>
  <si>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</si>
  <si>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</si>
  <si>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</si>
  <si>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</si>
  <si>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</si>
  <si>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</si>
  <si>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</si>
  <si>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</si>
  <si>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</si>
  <si>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</si>
  <si>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</si>
  <si>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</si>
  <si>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</si>
  <si>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</si>
  <si>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</si>
  <si>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</si>
  <si>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</si>
  <si>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</si>
  <si>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</si>
  <si>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</si>
  <si>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</si>
  <si>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</si>
  <si>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</si>
  <si>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</si>
  <si>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</si>
  <si>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</si>
  <si>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</si>
  <si>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</si>
  <si>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</si>
  <si>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</si>
  <si>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</si>
  <si>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</si>
  <si>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</si>
  <si>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</si>
  <si>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</si>
  <si>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</si>
  <si>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</si>
  <si>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</si>
  <si>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</si>
  <si>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</si>
  <si>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</si>
  <si>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</si>
  <si>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</si>
  <si>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</si>
  <si>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</si>
  <si>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</si>
  <si>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</si>
  <si>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</si>
  <si>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</si>
  <si>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</si>
  <si>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</si>
  <si>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</si>
  <si>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</si>
  <si>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</si>
  <si>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</si>
  <si>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</si>
  <si>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</si>
  <si>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</si>
  <si>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</si>
  <si>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</si>
  <si>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</si>
  <si>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</si>
  <si>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</si>
  <si>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</si>
  <si>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</si>
  <si>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</si>
  <si>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</si>
  <si>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</si>
  <si>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</si>
  <si>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</si>
  <si>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</si>
  <si>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</si>
  <si>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</si>
  <si>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</si>
  <si>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</si>
  <si>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</si>
  <si>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</si>
  <si>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</si>
  <si>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</si>
  <si>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</si>
  <si>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</si>
  <si>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</si>
  <si>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</si>
  <si>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</si>
  <si>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</si>
  <si>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</si>
  <si>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</si>
  <si>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</si>
  <si>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</si>
  <si>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</si>
  <si>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</si>
  <si>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</si>
  <si>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</si>
  <si>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</si>
  <si>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</si>
  <si>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</si>
  <si>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</si>
  <si>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</si>
  <si>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</si>
  <si>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</si>
  <si>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</si>
  <si>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</si>
  <si>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</si>
  <si>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</si>
  <si>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</si>
  <si>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</si>
  <si>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</si>
  <si>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</si>
  <si>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</si>
  <si>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</si>
  <si>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</si>
  <si>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</si>
  <si>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</si>
  <si>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</si>
  <si>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</si>
  <si>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</si>
  <si>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</si>
  <si>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</si>
  <si>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</si>
  <si>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</si>
  <si>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</si>
  <si>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</si>
  <si>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</si>
  <si>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</si>
  <si>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</si>
  <si>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</si>
  <si>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</si>
  <si>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</si>
  <si>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</si>
  <si>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</si>
  <si>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</si>
  <si>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</si>
  <si>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</si>
  <si>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</si>
  <si>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</si>
  <si>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</si>
  <si>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</si>
  <si>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</si>
  <si>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</si>
  <si>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</si>
  <si>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</si>
  <si>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</si>
  <si>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</si>
  <si>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</si>
  <si>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</si>
  <si>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</si>
  <si>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</si>
  <si>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</si>
  <si>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</si>
  <si>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</si>
  <si>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</si>
  <si>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</si>
  <si>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</si>
  <si>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</si>
  <si>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</si>
  <si>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</si>
  <si>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</si>
  <si>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</si>
  <si>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</si>
  <si>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</si>
  <si>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</si>
  <si>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</si>
  <si>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</si>
  <si>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</si>
  <si>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</si>
  <si>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</si>
  <si>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</si>
  <si>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</si>
  <si>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</si>
  <si>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</si>
  <si>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</si>
  <si>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</si>
  <si>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</si>
  <si>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</si>
  <si>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</si>
  <si>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</si>
  <si>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</si>
  <si>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</si>
  <si>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</si>
  <si>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</si>
  <si>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</si>
  <si>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</si>
  <si>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</si>
  <si>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</si>
  <si>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</si>
  <si>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</si>
  <si>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</si>
  <si>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</si>
  <si>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</si>
  <si>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</si>
  <si>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</si>
  <si>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</si>
  <si>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</si>
  <si>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</si>
  <si>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</si>
  <si>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</si>
  <si>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</si>
  <si>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</si>
  <si>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</si>
  <si>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</si>
  <si>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</si>
  <si>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</si>
  <si>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</si>
  <si>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</si>
  <si>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</si>
  <si>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</si>
  <si>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</si>
  <si>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</si>
  <si>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</si>
  <si>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</si>
  <si>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</si>
  <si>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</si>
  <si>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</si>
  <si>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</si>
  <si>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</si>
  <si>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</si>
  <si>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</si>
  <si>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</si>
  <si>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</si>
  <si>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</si>
  <si>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</si>
  <si>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</si>
  <si>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</si>
  <si>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</si>
  <si>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</si>
  <si>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</si>
  <si>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</si>
  <si>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</si>
  <si>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</si>
  <si>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</si>
  <si>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</si>
  <si>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</si>
  <si>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</si>
  <si>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</si>
  <si>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</si>
  <si>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</si>
  <si>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</si>
  <si>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</si>
  <si>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</si>
  <si>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</si>
  <si>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</si>
  <si>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</si>
  <si>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</si>
  <si>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</si>
  <si>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</si>
  <si>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</si>
  <si>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</si>
  <si>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</si>
  <si>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</si>
  <si>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</si>
  <si>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</si>
  <si>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</si>
  <si>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</si>
  <si>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</si>
  <si>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</si>
  <si>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</si>
  <si>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</si>
  <si>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</si>
  <si>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</si>
  <si>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</si>
  <si>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</si>
  <si>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</si>
  <si>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</si>
  <si>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</si>
  <si>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</si>
  <si>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</si>
  <si>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</si>
  <si>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</si>
  <si>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</si>
  <si>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</si>
  <si>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</si>
  <si>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</si>
  <si>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</si>
  <si>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</si>
  <si>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</si>
  <si>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</si>
  <si>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</si>
  <si>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</si>
  <si>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</si>
  <si>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</si>
  <si>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</si>
  <si>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</si>
  <si>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</si>
  <si>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</si>
  <si>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</si>
  <si>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</si>
  <si>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</si>
  <si>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</si>
  <si>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</si>
  <si>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</si>
  <si>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</si>
  <si>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</si>
  <si>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</si>
  <si>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</si>
  <si>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</si>
  <si>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</si>
  <si>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</si>
  <si>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</si>
  <si>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</si>
  <si>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</si>
  <si>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</si>
  <si>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</si>
  <si>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</si>
  <si>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</si>
  <si>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</si>
  <si>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</si>
  <si>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</si>
  <si>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</si>
  <si>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</si>
  <si>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</si>
  <si>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</si>
  <si>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</si>
  <si>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</si>
  <si>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</si>
  <si>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</si>
  <si>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</si>
  <si>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</si>
  <si>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</si>
  <si>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</si>
  <si>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</si>
  <si>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</si>
  <si>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</si>
  <si>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</si>
  <si>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</si>
  <si>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</si>
  <si>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</si>
  <si>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</si>
  <si>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</si>
  <si>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</si>
  <si>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</si>
  <si>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</si>
  <si>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</si>
  <si>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</si>
  <si>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</si>
  <si>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</si>
  <si>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</si>
  <si>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</si>
  <si>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</si>
  <si>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</si>
  <si>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</si>
  <si>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</si>
  <si>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</si>
  <si>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</si>
  <si>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</si>
  <si>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</si>
  <si>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</si>
  <si>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</si>
  <si>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</si>
  <si>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</si>
  <si>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</si>
  <si>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</si>
  <si>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</si>
  <si>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</si>
  <si>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</si>
  <si>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</si>
  <si>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</si>
  <si>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</si>
  <si>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</si>
  <si>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</si>
  <si>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</si>
  <si>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</si>
  <si>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</si>
  <si>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</si>
  <si>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</si>
  <si>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</si>
  <si>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</si>
  <si>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</si>
  <si>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</si>
  <si>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</si>
  <si>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</si>
  <si>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</si>
  <si>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</si>
  <si>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</si>
  <si>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</si>
  <si>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</si>
  <si>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</si>
  <si>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</si>
  <si>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</si>
  <si>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</si>
  <si>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</si>
  <si>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</si>
  <si>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</si>
  <si>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</si>
  <si>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</si>
  <si>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</si>
  <si>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</si>
  <si>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</si>
  <si>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</si>
  <si>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</si>
  <si>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</si>
  <si>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</si>
  <si>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</si>
  <si>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</si>
  <si>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</si>
  <si>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</si>
  <si>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</si>
  <si>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</si>
  <si>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</si>
  <si>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</si>
  <si>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</si>
  <si>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</si>
  <si>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</si>
  <si>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</si>
  <si>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</si>
  <si>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</si>
  <si>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</si>
  <si>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</si>
  <si>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</si>
  <si>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</si>
  <si>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</si>
  <si>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</si>
  <si>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</si>
  <si>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</si>
  <si>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</si>
  <si>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</si>
  <si>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</si>
  <si>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</si>
  <si>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</si>
  <si>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</si>
  <si>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</si>
  <si>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</si>
  <si>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</si>
  <si>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</si>
  <si>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</si>
  <si>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</si>
  <si>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</si>
  <si>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</si>
  <si>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</si>
  <si>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</si>
  <si>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</si>
  <si>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</si>
  <si>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</si>
  <si>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</si>
  <si>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</si>
  <si>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</si>
  <si>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</si>
  <si>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</si>
  <si>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</si>
  <si>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</si>
  <si>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</si>
  <si>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</si>
  <si>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</si>
  <si>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</si>
  <si>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</si>
  <si>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</si>
  <si>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</si>
  <si>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</si>
  <si>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</si>
  <si>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</si>
  <si>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</si>
  <si>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</si>
  <si>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</si>
  <si>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</si>
  <si>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</si>
  <si>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</si>
  <si>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</si>
  <si>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</si>
  <si>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</si>
  <si>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</si>
  <si>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</si>
  <si>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</si>
  <si>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</si>
  <si>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</si>
  <si>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</si>
  <si>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</si>
  <si>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</si>
  <si>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</si>
  <si>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</si>
  <si>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</si>
  <si>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</si>
  <si>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</si>
  <si>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</si>
  <si>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</si>
  <si>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</si>
  <si>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</si>
  <si>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</si>
  <si>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</si>
  <si>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</si>
  <si>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</si>
  <si>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</si>
  <si>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</si>
  <si>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</si>
  <si>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</si>
  <si>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</si>
  <si>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</si>
  <si>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</si>
  <si>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</si>
  <si>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</si>
  <si>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</si>
  <si>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</si>
  <si>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</si>
  <si>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</si>
  <si>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</si>
  <si>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</si>
  <si>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</si>
  <si>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</si>
  <si>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</si>
  <si>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</si>
  <si>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</si>
  <si>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</si>
  <si>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</si>
  <si>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</si>
  <si>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</si>
  <si>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</si>
  <si>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</si>
  <si>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</si>
  <si>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</si>
  <si>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</si>
  <si>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</si>
  <si>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</si>
  <si>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</si>
  <si>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</si>
  <si>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</si>
  <si>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</si>
  <si>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</si>
  <si>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</si>
  <si>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</si>
  <si>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</si>
  <si>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</si>
  <si>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</si>
  <si>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</si>
  <si>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</si>
  <si>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</si>
  <si>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</si>
  <si>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</si>
  <si>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</si>
  <si>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</si>
  <si>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</si>
  <si>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</si>
  <si>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</si>
  <si>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</si>
  <si>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</si>
  <si>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</si>
  <si>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</si>
  <si>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</si>
  <si>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</si>
  <si>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</si>
  <si>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</si>
  <si>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</si>
  <si>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</si>
  <si>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</si>
  <si>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</si>
  <si>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</si>
  <si>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</si>
  <si>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</si>
  <si>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</si>
  <si>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</si>
  <si>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</si>
  <si>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</si>
  <si>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</si>
  <si>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</si>
  <si>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</si>
  <si>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</si>
  <si>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</si>
  <si>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</si>
  <si>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</si>
  <si>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</si>
  <si>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</si>
  <si>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</si>
  <si>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</si>
  <si>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</si>
  <si>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</si>
  <si>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</si>
  <si>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</si>
  <si>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</si>
  <si>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</si>
  <si>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</si>
  <si>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</si>
  <si>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</si>
  <si>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</si>
  <si>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</si>
  <si>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</si>
  <si>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</si>
  <si>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</si>
  <si>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</si>
  <si>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</si>
  <si>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</si>
  <si>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</si>
  <si>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</si>
  <si>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</si>
  <si>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</si>
  <si>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</si>
  <si>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</si>
  <si>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</si>
  <si>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</si>
  <si>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</si>
  <si>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</si>
  <si>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</si>
  <si>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</si>
  <si>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</si>
  <si>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</si>
  <si>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</si>
  <si>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</si>
  <si>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</si>
  <si>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</si>
  <si>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</si>
  <si>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</si>
  <si>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</si>
  <si>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</si>
  <si>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</si>
  <si>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</si>
  <si>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</si>
  <si>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</si>
  <si>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</si>
  <si>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</si>
  <si>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</si>
  <si>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</si>
  <si>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</si>
  <si>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</si>
  <si>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</si>
  <si>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</si>
  <si>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</si>
  <si>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</si>
  <si>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</si>
  <si>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</si>
  <si>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</si>
  <si>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</si>
  <si>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</si>
  <si>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</si>
  <si>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</si>
  <si>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</si>
  <si>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</si>
  <si>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</si>
  <si>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</si>
  <si>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</si>
  <si>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</si>
  <si>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</si>
  <si>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</si>
  <si>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</si>
  <si>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</si>
  <si>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</si>
  <si>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</si>
  <si>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</si>
  <si>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</si>
  <si>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</si>
  <si>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</si>
  <si>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</si>
  <si>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</si>
  <si>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</si>
  <si>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</si>
  <si>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</si>
  <si>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</si>
  <si>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</si>
  <si>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</si>
  <si>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</si>
  <si>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</si>
  <si>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</si>
  <si>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</si>
  <si>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</si>
  <si>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</si>
  <si>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</si>
  <si>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</si>
  <si>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</si>
  <si>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</si>
  <si>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</si>
  <si>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</si>
  <si>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</si>
  <si>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</si>
  <si>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</si>
  <si>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</si>
  <si>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</si>
  <si>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</si>
  <si>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</si>
  <si>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</si>
  <si>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</si>
  <si>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</si>
  <si>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</si>
  <si>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</si>
  <si>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</si>
  <si>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</si>
  <si>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</si>
  <si>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</si>
  <si>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</si>
  <si>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</si>
  <si>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</si>
  <si>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</si>
  <si>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</si>
  <si>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</si>
  <si>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</si>
  <si>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</si>
  <si>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</si>
  <si>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</si>
  <si>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</si>
  <si>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</si>
  <si>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</si>
  <si>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</si>
  <si>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</si>
  <si>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</si>
  <si>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</si>
  <si>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</si>
  <si>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</si>
  <si>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</si>
  <si>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</si>
  <si>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</si>
  <si>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</si>
  <si>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</si>
  <si>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</si>
  <si>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</si>
  <si>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</si>
  <si>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</si>
  <si>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</si>
  <si>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</si>
  <si>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</si>
  <si>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</si>
  <si>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</si>
  <si>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</si>
  <si>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</si>
  <si>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</si>
  <si>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</si>
  <si>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</si>
  <si>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</si>
  <si>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</si>
  <si>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</si>
  <si>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</si>
  <si>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</si>
  <si>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</si>
  <si>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</si>
  <si>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</si>
  <si>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</si>
  <si>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</si>
  <si>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</si>
  <si>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</si>
  <si>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</si>
  <si>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</si>
  <si>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</si>
  <si>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</si>
  <si>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</si>
  <si>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</si>
  <si>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</si>
  <si>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</si>
  <si>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</si>
  <si>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</si>
  <si>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</si>
  <si>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</si>
  <si>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</si>
  <si>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</si>
  <si>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</si>
  <si>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</si>
  <si>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</si>
  <si>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</si>
  <si>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</si>
  <si>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</si>
  <si>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</si>
  <si>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</si>
  <si>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</si>
  <si>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</si>
  <si>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</si>
  <si>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</si>
  <si>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</si>
  <si>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</si>
  <si>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</si>
  <si>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</si>
  <si>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</si>
  <si>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</si>
  <si>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</si>
  <si>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</si>
  <si>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</si>
  <si>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</si>
  <si>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</si>
  <si>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</si>
  <si>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</si>
  <si>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</si>
  <si>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</si>
  <si>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</si>
  <si>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</si>
  <si>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</si>
  <si>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</si>
  <si>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</si>
  <si>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</si>
  <si>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</si>
  <si>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</si>
  <si>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</si>
  <si>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</si>
  <si>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</si>
  <si>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</si>
  <si>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</si>
  <si>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</si>
  <si>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</si>
  <si>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</si>
  <si>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</si>
  <si>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</si>
  <si>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</si>
  <si>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</si>
  <si>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</si>
  <si>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</si>
  <si>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</si>
  <si>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</si>
  <si>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</si>
  <si>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</si>
  <si>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</si>
  <si>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</si>
  <si>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</si>
  <si>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</si>
  <si>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</si>
  <si>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</si>
  <si>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</si>
  <si>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</si>
  <si>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</si>
  <si>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</si>
  <si>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</si>
  <si>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</si>
  <si>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</si>
  <si>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</si>
  <si>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</si>
  <si>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</si>
  <si>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</si>
  <si>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</si>
  <si>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</si>
  <si>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</si>
  <si>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</si>
  <si>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</si>
  <si>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</si>
  <si>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</si>
  <si>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</si>
  <si>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</si>
  <si>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</si>
  <si>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</si>
  <si>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</si>
  <si>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</si>
  <si>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</si>
  <si>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</si>
  <si>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</si>
  <si>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</si>
  <si>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</si>
  <si>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</si>
  <si>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</si>
  <si>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</si>
  <si>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</si>
  <si>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</si>
  <si>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</si>
  <si>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</si>
  <si>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</si>
  <si>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</si>
  <si>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</si>
  <si>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</si>
  <si>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</si>
  <si>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</si>
  <si>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</si>
  <si>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</si>
  <si>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</si>
  <si>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</si>
  <si>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</si>
  <si>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</si>
  <si>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</si>
  <si>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</si>
  <si>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</si>
  <si>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</si>
  <si>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</si>
  <si>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</si>
  <si>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</si>
  <si>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</si>
  <si>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</si>
  <si>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</si>
  <si>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</si>
  <si>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</si>
  <si>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</si>
  <si>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</si>
  <si>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</si>
  <si>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</si>
  <si>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</si>
  <si>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</si>
  <si>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</si>
  <si>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</si>
  <si>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</si>
  <si>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</si>
  <si>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</si>
  <si>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</si>
  <si>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</si>
  <si>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</si>
  <si>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</si>
  <si>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</si>
  <si>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</si>
  <si>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</si>
  <si>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</si>
  <si>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</si>
  <si>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</si>
  <si>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</si>
  <si>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</si>
  <si>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</si>
  <si>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</si>
  <si>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</si>
  <si>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</si>
  <si>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</si>
  <si>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</si>
  <si>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</si>
  <si>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</si>
  <si>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</si>
  <si>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</si>
  <si>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</si>
  <si>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</si>
  <si>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</si>
  <si>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</si>
  <si>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</si>
  <si>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</si>
  <si>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</si>
  <si>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</si>
  <si>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</si>
  <si>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</si>
  <si>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</si>
  <si>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</si>
  <si>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</si>
  <si>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</si>
  <si>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</si>
  <si>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</si>
  <si>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</si>
  <si>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</si>
  <si>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</si>
  <si>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</si>
  <si>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</si>
  <si>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</si>
  <si>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</si>
  <si>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</si>
  <si>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</si>
  <si>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</si>
  <si>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</si>
  <si>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</si>
  <si>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</si>
  <si>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</si>
  <si>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</si>
  <si>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</si>
  <si>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</si>
  <si>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</si>
  <si>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</si>
  <si>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</si>
  <si>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</si>
  <si>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</si>
  <si>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</si>
  <si>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</si>
  <si>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</si>
  <si>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</si>
  <si>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</si>
  <si>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</si>
  <si>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</si>
  <si>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</si>
  <si>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</si>
  <si>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</si>
  <si>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</si>
  <si>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</si>
  <si>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</si>
  <si>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</si>
  <si>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</si>
  <si>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</si>
  <si>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</si>
  <si>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</si>
  <si>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</si>
  <si>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</si>
  <si>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</si>
  <si>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</si>
  <si>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</si>
  <si>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</si>
  <si>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</si>
  <si>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</si>
  <si>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</si>
  <si>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</si>
  <si>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</si>
  <si>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</si>
  <si>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</si>
  <si>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</si>
  <si>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</si>
  <si>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</si>
  <si>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</si>
  <si>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</si>
  <si>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</si>
  <si>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</si>
  <si>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</si>
  <si>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</si>
  <si>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</si>
  <si>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</si>
  <si>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</si>
  <si>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</si>
  <si>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</si>
  <si>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</si>
  <si>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</si>
  <si>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</si>
  <si>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</si>
  <si>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</si>
  <si>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</si>
  <si>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</si>
  <si>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</si>
  <si>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</si>
  <si>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</si>
  <si>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</si>
  <si>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</si>
  <si>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</si>
  <si>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</si>
  <si>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</si>
  <si>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</si>
  <si>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</si>
  <si>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</si>
  <si>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</si>
  <si>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</si>
  <si>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</si>
  <si>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</si>
  <si>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</si>
  <si>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</si>
  <si>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</si>
  <si>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</si>
  <si>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</si>
  <si>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</si>
  <si>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</si>
  <si>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</si>
  <si>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</si>
  <si>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</si>
  <si>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</si>
  <si>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</si>
  <si>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</si>
  <si>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</si>
  <si>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</si>
  <si>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</si>
  <si>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</si>
  <si>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</si>
  <si>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</si>
  <si>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</si>
  <si>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</si>
  <si>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</si>
  <si>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</si>
  <si>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</si>
  <si>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</si>
  <si>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</si>
  <si>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</si>
  <si>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</si>
  <si>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</si>
  <si>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</si>
  <si>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</si>
  <si>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</si>
  <si>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</si>
  <si>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</si>
  <si>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</si>
  <si>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</si>
  <si>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</si>
  <si>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</si>
  <si>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</si>
  <si>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</si>
  <si>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</si>
  <si>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</si>
  <si>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</si>
  <si>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</si>
  <si>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</si>
  <si>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</si>
  <si>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</si>
  <si>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</si>
  <si>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</si>
  <si>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</si>
  <si>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</si>
  <si>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</si>
  <si>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</si>
  <si>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</si>
  <si>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</si>
  <si>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</si>
  <si>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</si>
  <si>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</si>
  <si>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</si>
  <si>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</si>
  <si>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</si>
  <si>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</si>
  <si>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</si>
  <si>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</si>
  <si>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</si>
  <si>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</si>
  <si>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</si>
  <si>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</si>
  <si>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</si>
  <si>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</si>
  <si>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</si>
  <si>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</si>
  <si>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</si>
  <si>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</si>
  <si>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</si>
  <si>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</si>
  <si>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</si>
  <si>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</si>
  <si>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</si>
  <si>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</si>
  <si>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</si>
  <si>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</si>
  <si>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</si>
  <si>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</si>
  <si>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</si>
  <si>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</si>
  <si>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</si>
  <si>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</si>
  <si>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</si>
  <si>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</si>
  <si>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</si>
  <si>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</si>
  <si>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</si>
  <si>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</si>
  <si>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</si>
  <si>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</si>
  <si>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</si>
  <si>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</si>
  <si>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</si>
  <si>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</si>
  <si>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</si>
  <si>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</si>
  <si>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</si>
  <si>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</si>
  <si>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</si>
  <si>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</si>
  <si>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</si>
  <si>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</si>
  <si>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</si>
  <si>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</si>
  <si>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</si>
  <si>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</si>
  <si>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</si>
  <si>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</si>
  <si>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</si>
  <si>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</si>
  <si>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</si>
  <si>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</si>
  <si>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</si>
  <si>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</si>
  <si>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</si>
  <si>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</si>
  <si>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</si>
  <si>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</si>
  <si>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</si>
  <si>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</si>
  <si>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</si>
  <si>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</si>
  <si>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</si>
  <si>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</si>
  <si>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</si>
  <si>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</si>
  <si>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</si>
  <si>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</si>
  <si>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</si>
  <si>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</si>
  <si>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</si>
  <si>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</si>
  <si>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</si>
  <si>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</si>
  <si>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</si>
  <si>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</si>
  <si>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</si>
  <si>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</si>
  <si>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</si>
  <si>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</si>
  <si>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</si>
  <si>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</si>
  <si>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</si>
  <si>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</si>
  <si>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</si>
  <si>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</si>
  <si>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</si>
  <si>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</si>
  <si>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</si>
  <si>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</si>
  <si>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</si>
  <si>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</si>
  <si>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</si>
  <si>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</si>
  <si>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</si>
  <si>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</si>
  <si>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</si>
  <si>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</si>
  <si>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</si>
  <si>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</si>
  <si>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</si>
  <si>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</si>
  <si>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</si>
  <si>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</si>
  <si>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</si>
  <si>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</si>
  <si>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</si>
  <si>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</si>
  <si>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</si>
  <si>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</si>
  <si>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</si>
  <si>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</si>
  <si>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</si>
  <si>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</si>
  <si>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</si>
  <si>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</si>
  <si>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</si>
  <si>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</si>
  <si>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</si>
  <si>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</si>
  <si>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</si>
  <si>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</si>
  <si>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</si>
  <si>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</si>
  <si>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</si>
  <si>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</si>
  <si>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</si>
  <si>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</si>
  <si>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</si>
  <si>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</si>
  <si>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</si>
  <si>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</si>
  <si>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</si>
  <si>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</si>
  <si>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</si>
  <si>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</si>
  <si>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</si>
  <si>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</si>
  <si>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</si>
  <si>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</si>
  <si>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</si>
  <si>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</si>
  <si>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</si>
  <si>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</si>
  <si>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</si>
  <si>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</si>
  <si>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</si>
  <si>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</si>
  <si>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</si>
  <si>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</si>
  <si>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</si>
  <si>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</si>
  <si>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</si>
  <si>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</si>
  <si>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</si>
  <si>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</si>
  <si>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</si>
  <si>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</si>
  <si>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</si>
  <si>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</si>
  <si>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</si>
  <si>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</si>
  <si>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</si>
  <si>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</si>
  <si>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</si>
  <si>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</si>
  <si>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</si>
  <si>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</si>
  <si>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</si>
  <si>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</si>
  <si>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</si>
  <si>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</si>
  <si>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</si>
  <si>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</si>
  <si>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</si>
  <si>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</si>
  <si>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</si>
  <si>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</si>
  <si>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</si>
  <si>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</si>
  <si>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</si>
  <si>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</si>
  <si>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</si>
  <si>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</si>
  <si>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</si>
  <si>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</si>
  <si>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</si>
  <si>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</si>
  <si>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</si>
  <si>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</si>
  <si>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</si>
  <si>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</si>
  <si>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</si>
  <si>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</si>
  <si>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</si>
  <si>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</si>
  <si>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</si>
  <si>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</si>
  <si>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</si>
  <si>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</si>
  <si>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</si>
  <si>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</si>
  <si>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</si>
  <si>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</si>
  <si>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</si>
  <si>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</si>
  <si>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</si>
  <si>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</si>
  <si>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</si>
  <si>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</si>
  <si>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</si>
  <si>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</si>
  <si>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</si>
  <si>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</si>
  <si>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</si>
  <si>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</si>
  <si>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</si>
  <si>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</si>
  <si>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</si>
  <si>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</si>
  <si>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</si>
  <si>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</si>
  <si>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</si>
  <si>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</si>
  <si>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</si>
  <si>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</si>
  <si>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</si>
  <si>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</si>
  <si>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</si>
  <si>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</si>
  <si>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</si>
  <si>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</si>
  <si>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</si>
  <si>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</si>
  <si>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</si>
  <si>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</si>
  <si>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</si>
  <si>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</si>
  <si>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</si>
  <si>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</si>
  <si>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</si>
  <si>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</si>
  <si>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</si>
  <si>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</si>
  <si>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</si>
  <si>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</si>
  <si>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</si>
  <si>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</si>
  <si>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</si>
  <si>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</si>
  <si>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</si>
  <si>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</si>
  <si>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</si>
  <si>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</si>
  <si>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</si>
  <si>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</si>
  <si>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</si>
  <si>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</si>
  <si>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</si>
  <si>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</si>
  <si>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</si>
  <si>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</si>
  <si>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</si>
  <si>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</si>
  <si>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</si>
  <si>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</si>
  <si>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</si>
  <si>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</si>
  <si>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</si>
  <si>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</si>
  <si>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</si>
  <si>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</si>
  <si>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</si>
  <si>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</si>
  <si>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</si>
  <si>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</si>
  <si>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</si>
  <si>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</si>
  <si>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</si>
  <si>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</si>
  <si>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</si>
  <si>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</si>
  <si>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</si>
  <si>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</si>
  <si>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</si>
  <si>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</si>
  <si>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</si>
  <si>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</si>
  <si>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</si>
  <si>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</si>
  <si>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</si>
  <si>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</si>
  <si>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</si>
  <si>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</si>
  <si>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</si>
  <si>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</si>
  <si>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</si>
  <si>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</si>
  <si>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</si>
  <si>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</si>
  <si>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</si>
  <si>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</si>
  <si>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</si>
  <si>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</si>
  <si>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</si>
  <si>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</si>
  <si>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</si>
  <si>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</si>
  <si>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</si>
  <si>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</si>
  <si>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</si>
  <si>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</si>
  <si>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</si>
  <si>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</si>
  <si>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</si>
  <si>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</si>
  <si>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</si>
  <si>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</si>
  <si>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</si>
  <si>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</si>
  <si>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</si>
  <si>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</si>
  <si>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</si>
  <si>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</si>
  <si>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</si>
  <si>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</si>
  <si>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</si>
  <si>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</si>
  <si>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</si>
  <si>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</si>
  <si>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</si>
  <si>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</si>
  <si>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</si>
  <si>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</si>
  <si>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</si>
  <si>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</si>
  <si>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</si>
  <si>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</si>
  <si>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</si>
  <si>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</si>
  <si>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</si>
  <si>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</si>
  <si>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</si>
  <si>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</si>
  <si>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</si>
  <si>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</si>
  <si>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</si>
  <si>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</si>
  <si>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</si>
  <si>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</si>
  <si>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</si>
  <si>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</si>
  <si>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</si>
  <si>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</si>
  <si>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</si>
  <si>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</si>
  <si>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</si>
  <si>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</si>
  <si>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</si>
  <si>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</si>
  <si>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</si>
  <si>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</si>
  <si>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</si>
  <si>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</si>
  <si>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</si>
  <si>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</si>
  <si>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</si>
  <si>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</si>
  <si>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</si>
  <si>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</si>
  <si>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</si>
  <si>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</si>
  <si>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</si>
  <si>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</si>
  <si>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</si>
  <si>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</si>
  <si>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</si>
  <si>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</si>
  <si>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</si>
  <si>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</si>
  <si>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</si>
  <si>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</si>
  <si>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</si>
  <si>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</si>
  <si>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</si>
  <si>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</si>
  <si>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</si>
  <si>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</si>
  <si>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</si>
  <si>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</si>
  <si>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</si>
  <si>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</si>
  <si>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</si>
  <si>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</si>
  <si>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</si>
  <si>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</si>
  <si>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</si>
  <si>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</si>
  <si>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</si>
  <si>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</si>
  <si>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</si>
  <si>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</si>
  <si>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</si>
  <si>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</si>
  <si>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</si>
  <si>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</si>
  <si>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</si>
  <si>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</si>
  <si>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</si>
  <si>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</si>
  <si>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</si>
  <si>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</si>
  <si>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</si>
  <si>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</si>
  <si>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</si>
  <si>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</si>
  <si>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</si>
  <si>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</si>
  <si>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</si>
  <si>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</si>
  <si>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</si>
  <si>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</si>
  <si>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</si>
  <si>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</si>
  <si>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</si>
  <si>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</si>
  <si>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</si>
  <si>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</si>
  <si>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</si>
  <si>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</si>
  <si>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</si>
  <si>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</si>
  <si>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</si>
  <si>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</si>
  <si>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</si>
  <si>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</si>
  <si>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</si>
  <si>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</si>
  <si>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</si>
  <si>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</si>
  <si>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</si>
  <si>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</si>
  <si>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</si>
  <si>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</si>
  <si>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</si>
  <si>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</si>
  <si>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</si>
  <si>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</si>
  <si>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</si>
  <si>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</si>
  <si>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</si>
  <si>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</si>
  <si>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</si>
  <si>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</si>
  <si>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</si>
  <si>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</si>
  <si>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</si>
  <si>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</si>
  <si>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</si>
  <si>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</si>
  <si>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</si>
  <si>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</si>
  <si>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</si>
  <si>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</si>
  <si>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</si>
  <si>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</si>
  <si>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</si>
  <si>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</si>
  <si>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</si>
  <si>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</si>
  <si>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</si>
  <si>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</si>
  <si>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</si>
  <si>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</si>
  <si>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</si>
  <si>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</si>
  <si>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</si>
  <si>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</si>
  <si>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</si>
  <si>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</si>
  <si>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</si>
  <si>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</si>
  <si>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</si>
  <si>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</si>
  <si>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</si>
  <si>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</si>
  <si>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</si>
  <si>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</si>
  <si>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</si>
  <si>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</si>
  <si>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</si>
  <si>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</si>
  <si>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</si>
  <si>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</si>
  <si>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</si>
  <si>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</si>
  <si>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</si>
  <si>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</si>
  <si>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</si>
  <si>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</si>
  <si>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</si>
  <si>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</si>
  <si>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</si>
  <si>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</si>
  <si>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</si>
  <si>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</si>
  <si>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</si>
  <si>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</si>
  <si>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</si>
  <si>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</si>
  <si>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</si>
  <si>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</si>
  <si>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</si>
  <si>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</si>
  <si>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</si>
  <si>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</si>
  <si>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</si>
  <si>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</si>
  <si>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</si>
  <si>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</si>
  <si>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</si>
  <si>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</si>
  <si>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</si>
  <si>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</si>
  <si>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</si>
  <si>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</si>
  <si>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</si>
  <si>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</si>
  <si>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</si>
  <si>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</si>
  <si>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</si>
  <si>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</si>
  <si>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</si>
  <si>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</si>
  <si>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</si>
  <si>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</si>
  <si>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</si>
  <si>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</si>
  <si>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</si>
  <si>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</si>
  <si>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</si>
  <si>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</si>
  <si>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</si>
  <si>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</si>
  <si>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</si>
  <si>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</si>
  <si>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</si>
  <si>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</si>
  <si>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</si>
  <si>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</si>
  <si>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</si>
  <si>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</si>
  <si>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</si>
  <si>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</si>
  <si>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</si>
  <si>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</si>
  <si>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</si>
  <si>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</si>
  <si>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</si>
  <si>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</si>
  <si>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</si>
  <si>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</si>
  <si>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</si>
  <si>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</si>
  <si>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</si>
  <si>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</si>
  <si>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</si>
  <si>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</si>
  <si>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</si>
  <si>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</si>
  <si>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</si>
  <si>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</si>
  <si>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</si>
  <si>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</si>
  <si>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</si>
  <si>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</si>
  <si>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</si>
  <si>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</si>
  <si>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</si>
  <si>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</si>
  <si>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</si>
  <si>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</si>
  <si>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</si>
  <si>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</si>
  <si>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</si>
  <si>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</si>
  <si>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</si>
  <si>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</si>
  <si>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</si>
  <si>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</si>
  <si>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</si>
  <si>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</si>
  <si>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</si>
  <si>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</si>
  <si>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</si>
  <si>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</si>
  <si>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</si>
  <si>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</si>
  <si>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</si>
  <si>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</si>
  <si>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</si>
  <si>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</si>
  <si>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</si>
  <si>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</si>
  <si>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</si>
  <si>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</si>
  <si>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</si>
  <si>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</si>
  <si>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</si>
  <si>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</si>
  <si>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</si>
  <si>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</si>
  <si>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</si>
  <si>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</si>
  <si>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</si>
  <si>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</si>
  <si>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</si>
  <si>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</si>
  <si>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</si>
  <si>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</si>
  <si>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</si>
  <si>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</si>
  <si>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</si>
  <si>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</si>
  <si>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</si>
  <si>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</si>
  <si>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</si>
  <si>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</si>
  <si>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</si>
  <si>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</si>
  <si>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</si>
  <si>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</si>
  <si>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</si>
  <si>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</si>
  <si>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</si>
  <si>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</si>
  <si>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</si>
  <si>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</si>
  <si>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</si>
  <si>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</si>
  <si>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</si>
  <si>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</si>
  <si>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</si>
  <si>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</si>
  <si>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</si>
  <si>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</si>
  <si>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</si>
  <si>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</si>
  <si>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</si>
  <si>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</si>
  <si>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</si>
  <si>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</si>
  <si>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</si>
  <si>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</si>
  <si>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</si>
  <si>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</si>
  <si>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</si>
  <si>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</si>
  <si>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</si>
  <si>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</si>
  <si>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</si>
  <si>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</si>
  <si>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</si>
  <si>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</si>
  <si>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</si>
  <si>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</si>
  <si>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</si>
  <si>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</si>
  <si>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</si>
  <si>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</si>
  <si>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</si>
  <si>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</si>
  <si>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</si>
  <si>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</si>
  <si>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</si>
  <si>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</si>
  <si>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</si>
  <si>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</si>
  <si>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</si>
  <si>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</si>
  <si>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</si>
  <si>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</si>
  <si>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</si>
  <si>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</si>
  <si>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</si>
  <si>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</si>
  <si>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</si>
  <si>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</si>
  <si>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</si>
  <si>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</si>
  <si>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</si>
  <si>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</si>
  <si>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</si>
  <si>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</si>
  <si>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</si>
  <si>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</si>
  <si>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</si>
  <si>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</si>
  <si>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</si>
  <si>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</si>
  <si>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</si>
  <si>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</si>
  <si>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</si>
  <si>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</si>
  <si>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</si>
  <si>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</si>
  <si>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</si>
  <si>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</si>
  <si>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</si>
  <si>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</si>
  <si>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</si>
  <si>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</si>
  <si>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</si>
  <si>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</si>
  <si>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</si>
  <si>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</si>
  <si>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</si>
  <si>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</si>
  <si>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</si>
  <si>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</si>
  <si>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</si>
  <si>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</si>
  <si>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</si>
  <si>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</si>
  <si>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</si>
  <si>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</si>
  <si>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</si>
  <si>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</si>
  <si>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</si>
  <si>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</si>
  <si>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</si>
  <si>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</si>
  <si>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</si>
  <si>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</si>
  <si>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</si>
  <si>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</si>
  <si>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</si>
  <si>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</si>
  <si>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</si>
  <si>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</si>
  <si>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</si>
  <si>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</si>
  <si>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</si>
  <si>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</si>
  <si>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</si>
  <si>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</si>
  <si>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</si>
  <si>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</si>
  <si>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</si>
  <si>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</si>
  <si>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</si>
  <si>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</si>
  <si>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</si>
  <si>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</si>
  <si>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</si>
  <si>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</si>
  <si>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</si>
  <si>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</si>
  <si>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</si>
  <si>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</si>
  <si>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</si>
  <si>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</si>
  <si>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</si>
  <si>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</si>
  <si>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</si>
  <si>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</si>
  <si>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</si>
  <si>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</si>
  <si>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</si>
  <si>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</si>
  <si>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</si>
  <si>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</si>
  <si>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</si>
  <si>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</si>
  <si>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</si>
  <si>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</si>
  <si>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</si>
  <si>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</si>
  <si>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</si>
  <si>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</si>
  <si>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</si>
  <si>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</si>
  <si>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</si>
  <si>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</si>
  <si>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</si>
  <si>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</si>
  <si>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</si>
  <si>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</si>
  <si>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</si>
  <si>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</si>
  <si>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</si>
  <si>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</si>
  <si>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</si>
  <si>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</si>
  <si>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</si>
  <si>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</si>
  <si>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</si>
  <si>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</si>
  <si>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</si>
  <si>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</si>
  <si>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</si>
  <si>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</si>
  <si>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</si>
  <si>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</si>
  <si>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</si>
  <si>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</si>
  <si>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</si>
  <si>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</si>
  <si>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</si>
  <si>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</si>
  <si>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</si>
  <si>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</si>
  <si>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</si>
  <si>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</si>
  <si>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</si>
  <si>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</si>
  <si>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</si>
  <si>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</si>
  <si>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</si>
  <si>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</si>
  <si>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</si>
  <si>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</si>
  <si>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</si>
  <si>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</si>
  <si>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</si>
  <si>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</si>
  <si>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</si>
  <si>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</si>
  <si>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</si>
  <si>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</si>
  <si>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</si>
  <si>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</si>
  <si>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</si>
  <si>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</si>
  <si>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</si>
  <si>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</si>
  <si>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</si>
  <si>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</si>
  <si>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</si>
  <si>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</si>
  <si>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</si>
  <si>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</si>
  <si>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</si>
  <si>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</si>
  <si>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</si>
  <si>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</si>
  <si>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</si>
  <si>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</si>
  <si>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</si>
  <si>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</si>
  <si>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</si>
  <si>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</si>
  <si>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</si>
  <si>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</si>
  <si>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</si>
  <si>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</si>
  <si>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</si>
  <si>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</si>
  <si>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</si>
  <si>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</si>
  <si>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</si>
  <si>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</si>
  <si>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</si>
  <si>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</si>
  <si>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</si>
  <si>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</si>
  <si>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</si>
  <si>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</si>
  <si>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</si>
  <si>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</si>
  <si>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</si>
  <si>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</si>
  <si>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</si>
  <si>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</si>
  <si>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</si>
  <si>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</si>
  <si>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</si>
  <si>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</si>
  <si>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</si>
  <si>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</si>
  <si>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</si>
  <si>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</si>
  <si>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</si>
  <si>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</si>
  <si>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</si>
  <si>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</si>
  <si>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</si>
  <si>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</si>
  <si>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</si>
  <si>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</si>
  <si>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</si>
  <si>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</si>
  <si>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</si>
  <si>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</si>
  <si>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</si>
  <si>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</si>
  <si>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</si>
  <si>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</si>
  <si>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</si>
  <si>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</si>
  <si>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</si>
  <si>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</si>
  <si>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</si>
  <si>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</si>
  <si>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</si>
  <si>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</si>
  <si>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</si>
  <si>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</si>
  <si>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</si>
  <si>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</si>
  <si>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</si>
  <si>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</si>
  <si>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</si>
  <si>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</si>
  <si>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</si>
  <si>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</si>
  <si>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</si>
  <si>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</si>
  <si>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</si>
  <si>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</si>
  <si>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</si>
  <si>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</si>
  <si>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</si>
  <si>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</si>
  <si>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</si>
  <si>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</si>
  <si>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</si>
  <si>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</si>
  <si>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</si>
  <si>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</si>
  <si>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</si>
  <si>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</si>
  <si>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</si>
  <si>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</si>
  <si>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</si>
  <si>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</si>
  <si>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</si>
  <si>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</si>
  <si>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</si>
  <si>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</si>
  <si>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</si>
  <si>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</si>
  <si>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</si>
  <si>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</si>
  <si>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</si>
  <si>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</si>
  <si>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</si>
  <si>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</si>
  <si>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</si>
  <si>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</si>
  <si>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</si>
  <si>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</si>
  <si>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</si>
  <si>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</si>
  <si>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</si>
  <si>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</si>
  <si>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</si>
  <si>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</si>
  <si>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</si>
  <si>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</si>
  <si>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</si>
  <si>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</si>
  <si>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</si>
  <si>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</si>
  <si>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</si>
  <si>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</si>
  <si>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</si>
  <si>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</si>
  <si>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</si>
  <si>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</si>
  <si>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</si>
  <si>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</si>
  <si>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</si>
  <si>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</si>
  <si>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</si>
  <si>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</si>
  <si>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</si>
  <si>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</si>
  <si>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</si>
  <si>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</si>
  <si>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</si>
  <si>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</si>
  <si>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</si>
  <si>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</si>
  <si>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</si>
  <si>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</si>
  <si>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</si>
  <si>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</si>
  <si>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</si>
  <si>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</si>
  <si>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</si>
  <si>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</si>
  <si>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</si>
  <si>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</si>
  <si>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</si>
  <si>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</si>
  <si>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</si>
  <si>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</si>
  <si>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</si>
  <si>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</si>
  <si>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</si>
  <si>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</si>
  <si>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</si>
  <si>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</si>
  <si>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</si>
  <si>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</si>
  <si>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</si>
  <si>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</si>
  <si>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</si>
  <si>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</si>
  <si>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</si>
  <si>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</si>
  <si>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</si>
  <si>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</si>
  <si>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</si>
  <si>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</si>
  <si>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</si>
  <si>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</si>
  <si>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</si>
  <si>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</si>
  <si>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</si>
  <si>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</si>
  <si>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</si>
  <si>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</si>
  <si>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</si>
  <si>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</si>
  <si>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</si>
  <si>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</si>
  <si>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</si>
  <si>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</si>
  <si>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</si>
  <si>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</si>
  <si>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</si>
  <si>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</si>
  <si>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</si>
  <si>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</si>
  <si>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</si>
  <si>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</si>
  <si>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</si>
  <si>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</si>
  <si>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</si>
  <si>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</si>
  <si>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</si>
  <si>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</si>
  <si>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</si>
  <si>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</si>
  <si>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</si>
  <si>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</si>
  <si>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</si>
  <si>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</si>
  <si>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</si>
  <si>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</si>
  <si>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</si>
  <si>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</si>
  <si>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</si>
  <si>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</si>
  <si>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</si>
  <si>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</si>
  <si>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</si>
  <si>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</si>
  <si>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</si>
  <si>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</si>
  <si>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</si>
  <si>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</si>
  <si>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</si>
  <si>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</si>
  <si>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</si>
  <si>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</si>
  <si>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</si>
  <si>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</si>
  <si>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</si>
  <si>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</si>
  <si>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</si>
  <si>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</si>
  <si>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</si>
  <si>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</si>
  <si>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</si>
  <si>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</si>
  <si>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</si>
  <si>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</si>
  <si>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</si>
  <si>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</si>
  <si>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</si>
  <si>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</si>
  <si>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</si>
  <si>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</si>
  <si>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</si>
  <si>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</si>
  <si>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</si>
  <si>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</si>
  <si>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</si>
  <si>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</si>
  <si>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</si>
  <si>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</si>
  <si>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</si>
  <si>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</si>
  <si>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</si>
  <si>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</si>
  <si>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</si>
  <si>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</si>
  <si>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</si>
  <si>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</si>
  <si>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</si>
  <si>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</si>
  <si>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</si>
  <si>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</si>
  <si>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</si>
  <si>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</si>
  <si>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</si>
  <si>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</si>
  <si>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</si>
  <si>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</si>
  <si>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</si>
  <si>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</si>
  <si>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</si>
  <si>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</si>
  <si>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</si>
  <si>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</si>
  <si>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</si>
  <si>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</si>
  <si>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</si>
  <si>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</si>
  <si>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</si>
  <si>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</si>
  <si>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</si>
  <si>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</si>
  <si>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</si>
  <si>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</si>
  <si>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</si>
  <si>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</si>
  <si>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</si>
  <si>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</si>
  <si>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</si>
  <si>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</si>
  <si>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</si>
  <si>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</si>
  <si>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</si>
  <si>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</si>
  <si>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</si>
  <si>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</si>
  <si>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</si>
  <si>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</si>
  <si>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</si>
  <si>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</si>
  <si>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</si>
  <si>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</si>
  <si>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</si>
  <si>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</si>
  <si>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</si>
  <si>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</si>
  <si>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</si>
  <si>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</si>
  <si>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</si>
  <si>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</si>
  <si>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</si>
  <si>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</si>
  <si>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</si>
  <si>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</si>
  <si>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</si>
  <si>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</si>
  <si>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</si>
  <si>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</si>
  <si>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</si>
  <si>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</si>
  <si>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</si>
  <si>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</si>
  <si>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</si>
  <si>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</si>
  <si>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</si>
  <si>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</si>
  <si>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</si>
  <si>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</si>
  <si>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</si>
  <si>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</si>
  <si>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</si>
  <si>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</si>
  <si>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</si>
  <si>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</si>
  <si>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</si>
  <si>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</si>
  <si>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</si>
  <si>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</si>
  <si>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</si>
  <si>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</si>
  <si>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</si>
  <si>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</si>
  <si>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</si>
  <si>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</si>
  <si>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</si>
  <si>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</si>
  <si>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</si>
  <si>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</si>
  <si>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</si>
  <si>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</si>
  <si>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</si>
  <si>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</si>
  <si>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</si>
  <si>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</si>
  <si>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</si>
  <si>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</si>
  <si>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</si>
  <si>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</si>
  <si>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</si>
  <si>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</si>
  <si>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</si>
  <si>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</si>
  <si>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</si>
  <si>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</si>
  <si>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</si>
  <si>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</si>
  <si>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</si>
  <si>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</si>
  <si>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</si>
  <si>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</si>
  <si>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</si>
  <si>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</si>
  <si>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</si>
  <si>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</si>
  <si>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</si>
  <si>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</si>
  <si>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</si>
  <si>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</si>
  <si>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</si>
  <si>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</si>
  <si>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</si>
  <si>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</si>
  <si>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</si>
  <si>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</si>
  <si>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</si>
  <si>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</si>
  <si>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</si>
  <si>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</si>
  <si>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</si>
  <si>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</si>
  <si>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</si>
  <si>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</si>
  <si>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</si>
  <si>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</si>
  <si>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</si>
  <si>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</si>
  <si>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</si>
  <si>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</si>
  <si>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</si>
  <si>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</si>
  <si>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</si>
  <si>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</si>
  <si>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</si>
  <si>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</si>
  <si>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</si>
  <si>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</si>
  <si>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</si>
  <si>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</si>
  <si>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</si>
  <si>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</si>
  <si>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</si>
  <si>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</si>
  <si>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</si>
  <si>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</si>
  <si>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</si>
  <si>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</si>
  <si>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</si>
  <si>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</si>
  <si>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</si>
  <si>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</si>
  <si>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</si>
  <si>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</si>
  <si>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</si>
  <si>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</si>
  <si>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</si>
  <si>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</si>
  <si>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</si>
  <si>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</si>
  <si>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</si>
  <si>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</si>
  <si>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</si>
  <si>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</si>
  <si>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</si>
  <si>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</si>
  <si>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</si>
  <si>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</si>
  <si>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</si>
  <si>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</si>
  <si>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</si>
  <si>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</si>
  <si>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</si>
  <si>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</si>
  <si>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</si>
  <si>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</si>
  <si>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</si>
  <si>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</si>
  <si>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</si>
  <si>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</si>
  <si>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</si>
  <si>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</si>
  <si>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</si>
  <si>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</si>
  <si>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</si>
  <si>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</si>
  <si>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</si>
  <si>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</si>
  <si>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</si>
  <si>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</si>
  <si>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</si>
  <si>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</si>
  <si>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</si>
  <si>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</si>
  <si>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</si>
  <si>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</si>
  <si>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</si>
  <si>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</si>
  <si>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</si>
  <si>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</si>
  <si>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</si>
  <si>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</si>
  <si>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</si>
  <si>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</si>
  <si>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</si>
  <si>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</si>
  <si>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</si>
  <si>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</si>
  <si>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</si>
  <si>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</si>
  <si>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</si>
  <si>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</si>
  <si>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</si>
  <si>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</si>
  <si>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</si>
  <si>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</si>
  <si>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</si>
  <si>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</si>
  <si>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</si>
  <si>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</si>
  <si>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</si>
  <si>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</si>
  <si>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</si>
  <si>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</si>
  <si>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</si>
  <si>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</si>
  <si>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</si>
  <si>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</si>
  <si>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</si>
  <si>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</si>
  <si>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</si>
  <si>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</si>
  <si>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</si>
  <si>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</si>
  <si>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</si>
  <si>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</si>
  <si>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</si>
  <si>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</si>
  <si>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</si>
  <si>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</si>
  <si>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</si>
  <si>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</si>
  <si>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</si>
  <si>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</si>
  <si>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</si>
  <si>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</si>
  <si>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</si>
  <si>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</si>
  <si>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</si>
  <si>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</si>
  <si>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</si>
  <si>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</si>
  <si>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</si>
  <si>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</si>
  <si>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</si>
  <si>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</si>
  <si>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</si>
  <si>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</si>
  <si>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</si>
  <si>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</si>
  <si>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</si>
  <si>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</si>
  <si>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</si>
  <si>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</si>
  <si>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</si>
  <si>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</si>
  <si>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</si>
  <si>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</si>
  <si>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</si>
  <si>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</si>
  <si>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</si>
  <si>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</si>
  <si>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</si>
  <si>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</si>
  <si>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</si>
  <si>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</si>
  <si>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</si>
  <si>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</si>
  <si>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</si>
  <si>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</si>
  <si>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</si>
  <si>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</si>
  <si>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</si>
  <si>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</si>
  <si>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</si>
  <si>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</si>
  <si>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</si>
  <si>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</si>
  <si>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</si>
  <si>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</si>
  <si>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</si>
  <si>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</si>
  <si>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</si>
  <si>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</si>
  <si>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</si>
  <si>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</si>
  <si>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</si>
  <si>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</si>
  <si>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</si>
  <si>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</si>
  <si>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</si>
  <si>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</si>
  <si>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</si>
  <si>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</si>
  <si>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</si>
  <si>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</si>
  <si>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</si>
  <si>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</si>
  <si>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</si>
  <si>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</si>
  <si>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</si>
  <si>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</si>
  <si>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</si>
  <si>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</si>
  <si>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</si>
  <si>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</si>
  <si>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</si>
  <si>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</si>
  <si>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</si>
  <si>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</si>
  <si>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</si>
  <si>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</si>
  <si>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</si>
  <si>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</si>
  <si>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</si>
  <si>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</si>
  <si>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</si>
  <si>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</si>
  <si>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</si>
  <si>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</si>
  <si>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</si>
  <si>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</si>
  <si>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</si>
  <si>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</si>
  <si>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</si>
  <si>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</si>
  <si>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</si>
  <si>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</si>
  <si>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</si>
  <si>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</si>
  <si>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</si>
  <si>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</si>
  <si>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</si>
  <si>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</si>
  <si>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</si>
  <si>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</si>
  <si>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</si>
  <si>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</si>
  <si>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</si>
  <si>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</si>
  <si>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</si>
  <si>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</si>
  <si>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</si>
  <si>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</si>
  <si>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</si>
  <si>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</si>
  <si>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</si>
  <si>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</si>
  <si>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</si>
  <si>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</si>
  <si>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</si>
  <si>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</si>
  <si>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</si>
  <si>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</si>
  <si>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</si>
  <si>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</si>
  <si>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</si>
  <si>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</si>
  <si>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</si>
  <si>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</si>
  <si>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</si>
  <si>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</si>
  <si>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</si>
  <si>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</si>
  <si>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</si>
  <si>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</si>
  <si>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</si>
  <si>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</si>
  <si>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</si>
  <si>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</si>
  <si>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</si>
  <si>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</si>
  <si>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</si>
  <si>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</si>
  <si>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</si>
  <si>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</si>
  <si>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</si>
  <si>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</si>
  <si>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</si>
  <si>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</si>
  <si>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</si>
  <si>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</si>
  <si>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</si>
  <si>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</si>
  <si>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</si>
  <si>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</si>
  <si>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</si>
  <si>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</si>
  <si>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</si>
  <si>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</si>
  <si>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</si>
  <si>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</si>
  <si>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</si>
  <si>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</si>
  <si>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</si>
  <si>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</si>
  <si>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</si>
  <si>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</si>
  <si>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</si>
  <si>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</si>
  <si>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</si>
  <si>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</si>
  <si>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</si>
  <si>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</si>
  <si>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</si>
  <si>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</si>
  <si>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</si>
  <si>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</si>
  <si>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</si>
  <si>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</si>
  <si>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</si>
  <si>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</si>
  <si>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</si>
  <si>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</si>
  <si>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</si>
  <si>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</si>
  <si>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</si>
  <si>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</si>
  <si>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</si>
  <si>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</si>
  <si>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</si>
  <si>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</si>
  <si>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</si>
  <si>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</si>
  <si>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</si>
  <si>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</si>
  <si>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</si>
  <si>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</si>
  <si>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</si>
  <si>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</si>
  <si>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</si>
  <si>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</si>
  <si>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</si>
  <si>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</si>
  <si>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</si>
  <si>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</si>
  <si>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</si>
  <si>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</si>
  <si>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</si>
  <si>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</si>
  <si>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</si>
  <si>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</si>
  <si>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</si>
  <si>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</si>
  <si>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</si>
  <si>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</si>
  <si>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</si>
  <si>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</si>
  <si>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</si>
  <si>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</si>
  <si>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</si>
  <si>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</si>
  <si>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</si>
  <si>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</si>
  <si>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</si>
  <si>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</si>
  <si>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</si>
  <si>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</si>
  <si>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</si>
  <si>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</si>
  <si>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</si>
  <si>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</si>
  <si>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</si>
  <si>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</si>
  <si>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</si>
  <si>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</si>
  <si>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</si>
  <si>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</si>
  <si>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</si>
  <si>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</si>
  <si>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</si>
  <si>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</si>
  <si>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</si>
  <si>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</si>
  <si>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</si>
  <si>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</si>
  <si>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</si>
  <si>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</si>
  <si>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</si>
  <si>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</si>
  <si>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</si>
  <si>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</si>
  <si>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</si>
  <si>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</si>
  <si>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</si>
  <si>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</si>
  <si>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</si>
  <si>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</si>
  <si>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</si>
  <si>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</si>
  <si>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</si>
  <si>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</si>
  <si>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</si>
  <si>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</si>
  <si>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</si>
  <si>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</si>
  <si>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</si>
  <si>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</si>
  <si>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</si>
  <si>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</si>
  <si>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</si>
  <si>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</si>
  <si>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</si>
  <si>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</si>
  <si>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</si>
  <si>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</si>
  <si>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</si>
  <si>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</si>
  <si>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</si>
  <si>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</si>
  <si>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</si>
  <si>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</si>
  <si>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</si>
  <si>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</si>
  <si>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</si>
  <si>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</si>
  <si>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</si>
  <si>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</si>
  <si>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</si>
  <si>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</si>
  <si>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</si>
  <si>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</si>
  <si>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</si>
  <si>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</si>
  <si>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</si>
  <si>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</si>
  <si>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</si>
  <si>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</si>
  <si>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</si>
  <si>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</si>
  <si>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</si>
  <si>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</si>
  <si>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</si>
  <si>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</si>
  <si>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</si>
  <si>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</si>
  <si>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</si>
  <si>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</si>
  <si>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</si>
  <si>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</si>
  <si>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</si>
  <si>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</si>
  <si>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</si>
  <si>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</si>
  <si>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</si>
  <si>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</si>
  <si>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</si>
  <si>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</si>
  <si>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</si>
  <si>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</si>
  <si>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</si>
  <si>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</si>
  <si>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</si>
  <si>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</si>
  <si>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</si>
  <si>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</si>
  <si>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</si>
  <si>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</si>
  <si>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</si>
  <si>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</si>
  <si>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</si>
  <si>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</si>
  <si>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</si>
  <si>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</si>
  <si>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</si>
  <si>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</si>
  <si>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</si>
  <si>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</si>
  <si>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</si>
  <si>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</si>
  <si>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</si>
  <si>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</si>
  <si>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</si>
  <si>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</si>
  <si>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</si>
  <si>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</si>
  <si>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</si>
  <si>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</si>
  <si>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</si>
  <si>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</si>
  <si>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</si>
  <si>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</si>
  <si>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</si>
  <si>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</si>
  <si>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</si>
  <si>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</si>
  <si>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</si>
  <si>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</si>
  <si>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</si>
  <si>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</si>
  <si>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</si>
  <si>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</si>
  <si>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</si>
  <si>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</si>
  <si>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</si>
  <si>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</si>
  <si>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</si>
  <si>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</si>
  <si>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</si>
  <si>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</si>
  <si>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</si>
  <si>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</si>
  <si>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</si>
  <si>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</si>
  <si>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</si>
  <si>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</si>
  <si>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</si>
  <si>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</si>
  <si>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</si>
  <si>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</si>
  <si>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</si>
  <si>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</si>
  <si>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</si>
  <si>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</si>
  <si>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</si>
  <si>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</si>
  <si>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</si>
  <si>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</si>
  <si>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</si>
  <si>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</si>
  <si>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</si>
  <si>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</si>
  <si>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</si>
  <si>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</si>
  <si>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</si>
  <si>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</si>
  <si>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</si>
  <si>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</si>
  <si>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</si>
  <si>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</si>
  <si>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</si>
  <si>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</si>
  <si>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</si>
  <si>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</si>
  <si>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</si>
  <si>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</si>
  <si>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</si>
  <si>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</si>
  <si>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</si>
  <si>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</si>
  <si>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</si>
  <si>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</si>
  <si>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</si>
  <si>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</si>
  <si>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</si>
  <si>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</si>
  <si>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</si>
  <si>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</si>
  <si>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</si>
  <si>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</si>
  <si>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</si>
  <si>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</si>
  <si>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</si>
  <si>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</si>
  <si>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</si>
  <si>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</si>
  <si>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</si>
  <si>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</si>
  <si>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</si>
  <si>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</si>
  <si>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</si>
  <si>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</si>
  <si>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</si>
  <si>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</si>
  <si>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</si>
  <si>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</si>
  <si>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</si>
  <si>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</si>
  <si>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</si>
  <si>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</si>
  <si>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</si>
  <si>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</si>
  <si>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</si>
  <si>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</si>
  <si>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</si>
  <si>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</si>
  <si>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</si>
  <si>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</si>
  <si>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</si>
  <si>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</si>
  <si>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</si>
  <si>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</si>
  <si>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</si>
  <si>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</si>
  <si>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</si>
  <si>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</si>
  <si>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</si>
  <si>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</si>
  <si>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</si>
  <si>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</si>
  <si>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</si>
  <si>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</si>
  <si>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</si>
  <si>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</si>
  <si>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</si>
  <si>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</si>
  <si>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</si>
  <si>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</si>
  <si>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</si>
  <si>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</si>
  <si>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</si>
  <si>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</si>
  <si>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</si>
  <si>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</si>
  <si>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</si>
  <si>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</si>
  <si>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</si>
  <si>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</si>
  <si>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</si>
  <si>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</si>
  <si>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</si>
  <si>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</si>
  <si>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</si>
  <si>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</si>
  <si>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</si>
  <si>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</si>
  <si>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</si>
  <si>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</si>
  <si>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</si>
  <si>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</si>
  <si>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</si>
  <si>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</si>
  <si>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</si>
  <si>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</si>
  <si>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</si>
  <si>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</si>
  <si>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</si>
  <si>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</si>
  <si>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</si>
  <si>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</si>
  <si>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</si>
  <si>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</si>
  <si>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</si>
  <si>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</si>
  <si>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</si>
  <si>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</si>
  <si>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</si>
  <si>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</si>
  <si>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</si>
  <si>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</si>
  <si>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</si>
  <si>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</si>
  <si>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</si>
  <si>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</si>
  <si>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</si>
  <si>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</si>
  <si>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</si>
  <si>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</si>
  <si>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</si>
  <si>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</si>
  <si>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</si>
  <si>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</si>
  <si>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</si>
  <si>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</si>
  <si>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</si>
  <si>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</si>
  <si>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</si>
  <si>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</si>
  <si>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</si>
  <si>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</si>
  <si>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</si>
  <si>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</si>
  <si>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</si>
  <si>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</si>
  <si>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</si>
  <si>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</si>
  <si>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</si>
  <si>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</si>
  <si>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</si>
  <si>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</si>
  <si>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</si>
  <si>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</si>
  <si>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</si>
  <si>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</si>
  <si>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</si>
  <si>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</si>
  <si>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</si>
  <si>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</si>
  <si>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</si>
  <si>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</si>
  <si>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</si>
  <si>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</si>
  <si>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</si>
  <si>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</si>
  <si>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</si>
  <si>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</si>
  <si>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</si>
  <si>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</si>
  <si>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</si>
  <si>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</si>
  <si>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</si>
  <si>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</si>
  <si>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</si>
  <si>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</si>
  <si>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</si>
  <si>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</si>
  <si>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</si>
  <si>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</si>
  <si>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</si>
  <si>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</si>
  <si>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</si>
  <si>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</si>
  <si>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</si>
  <si>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</si>
  <si>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</si>
  <si>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</si>
  <si>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</si>
  <si>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</si>
  <si>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</si>
  <si>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</si>
  <si>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</si>
  <si>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</si>
  <si>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</si>
  <si>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</si>
  <si>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</si>
  <si>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</si>
  <si>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</si>
  <si>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</si>
  <si>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</si>
  <si>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</si>
  <si>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</si>
  <si>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</si>
  <si>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</si>
  <si>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</si>
  <si>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</si>
  <si>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</si>
  <si>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</si>
  <si>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</si>
  <si>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</si>
  <si>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</si>
  <si>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</si>
  <si>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</si>
  <si>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</si>
  <si>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</si>
  <si>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</si>
  <si>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</si>
  <si>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</si>
  <si>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</si>
  <si>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</si>
  <si>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</si>
  <si>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</si>
  <si>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</si>
  <si>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</si>
  <si>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</si>
  <si>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</si>
  <si>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</si>
  <si>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</si>
  <si>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</si>
  <si>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</si>
  <si>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</si>
  <si>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</si>
  <si>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</si>
  <si>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</si>
  <si>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</si>
  <si>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</si>
  <si>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</si>
  <si>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</si>
  <si>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</si>
  <si>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</si>
  <si>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</si>
  <si>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</si>
  <si>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</si>
  <si>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</si>
  <si>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</si>
  <si>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</si>
  <si>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</si>
  <si>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</si>
  <si>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</si>
  <si>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</si>
  <si>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</si>
  <si>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</si>
  <si>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</si>
  <si>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</si>
  <si>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</si>
  <si>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</si>
  <si>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</si>
  <si>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</si>
  <si>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</si>
  <si>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</si>
  <si>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</si>
  <si>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</si>
  <si>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</si>
  <si>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</si>
  <si>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</si>
  <si>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</si>
  <si>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</si>
  <si>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</si>
  <si>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</si>
  <si>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</si>
  <si>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</si>
  <si>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</si>
  <si>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</si>
  <si>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</si>
  <si>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</si>
  <si>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</si>
  <si>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</si>
  <si>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</si>
  <si>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</si>
  <si>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</si>
  <si>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</si>
  <si>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</si>
  <si>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</si>
  <si>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</si>
  <si>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</si>
  <si>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</si>
  <si>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</si>
  <si>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</si>
  <si>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</si>
  <si>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</si>
  <si>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</si>
  <si>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</si>
  <si>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</si>
  <si>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</si>
  <si>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</si>
  <si>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</si>
  <si>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</si>
  <si>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</si>
  <si>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</si>
  <si>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</si>
  <si>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</si>
  <si>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</si>
  <si>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</si>
  <si>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</si>
  <si>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</si>
  <si>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</si>
  <si>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</si>
  <si>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</si>
  <si>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</si>
  <si>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</si>
  <si>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</si>
  <si>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</si>
  <si>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</si>
  <si>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</si>
  <si>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</si>
  <si>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</si>
  <si>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</si>
  <si>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</si>
  <si>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</si>
  <si>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</si>
  <si>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</si>
  <si>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</si>
  <si>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</si>
  <si>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</si>
  <si>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</si>
  <si>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</si>
  <si>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</si>
  <si>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</si>
  <si>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</si>
  <si>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</si>
  <si>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</si>
  <si>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</si>
  <si>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</si>
  <si>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</si>
  <si>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</si>
  <si>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</si>
  <si>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</si>
  <si>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</si>
  <si>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</si>
  <si>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</si>
  <si>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</si>
  <si>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</si>
  <si>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</si>
  <si>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</si>
  <si>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</si>
  <si>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</si>
  <si>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</si>
  <si>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</si>
  <si>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</si>
  <si>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</si>
  <si>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</si>
  <si>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</si>
  <si>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</si>
  <si>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</si>
  <si>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</si>
  <si>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</si>
  <si>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</si>
  <si>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</si>
  <si>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</si>
  <si>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</si>
  <si>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</si>
  <si>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</si>
  <si>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</si>
  <si>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</si>
  <si>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</si>
  <si>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</si>
  <si>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</si>
  <si>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</si>
  <si>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</si>
  <si>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</si>
  <si>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</si>
  <si>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</si>
  <si>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</si>
  <si>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</si>
  <si>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</si>
  <si>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</si>
  <si>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</si>
  <si>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</si>
  <si>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</si>
  <si>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</si>
  <si>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</si>
  <si>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</si>
  <si>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</si>
  <si>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</si>
  <si>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</si>
  <si>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</si>
  <si>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</si>
  <si>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</si>
  <si>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</si>
  <si>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</si>
  <si>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</si>
  <si>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</si>
  <si>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</si>
  <si>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</si>
  <si>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</si>
  <si>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</si>
  <si>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</si>
  <si>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</si>
  <si>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</si>
  <si>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</si>
  <si>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</si>
  <si>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</si>
  <si>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</si>
  <si>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</si>
  <si>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</si>
  <si>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</si>
  <si>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</si>
  <si>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</si>
  <si>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</si>
  <si>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</si>
  <si>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</si>
  <si>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</si>
  <si>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</si>
  <si>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</si>
  <si>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</si>
  <si>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</si>
  <si>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</si>
  <si>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</si>
  <si>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</si>
  <si>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</si>
  <si>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</si>
  <si>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</si>
  <si>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</si>
  <si>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</si>
  <si>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</si>
  <si>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</si>
  <si>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</si>
  <si>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</si>
  <si>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</si>
  <si>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</si>
  <si>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</si>
  <si>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</si>
  <si>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</si>
  <si>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</si>
  <si>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</si>
  <si>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</si>
  <si>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</si>
  <si>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</si>
  <si>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</si>
  <si>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</si>
  <si>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</si>
  <si>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</si>
  <si>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</si>
  <si>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</si>
  <si>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</si>
  <si>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</si>
  <si>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</si>
  <si>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</si>
  <si>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</si>
  <si>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</si>
  <si>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</si>
  <si>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</si>
  <si>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</si>
  <si>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</si>
  <si>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</si>
  <si>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</si>
  <si>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</si>
  <si>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</si>
  <si>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</si>
  <si>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</si>
  <si>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</si>
  <si>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</si>
  <si>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</si>
  <si>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</si>
  <si>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</si>
  <si>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</si>
  <si>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</si>
  <si>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</si>
  <si>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</si>
  <si>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</si>
  <si>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</si>
  <si>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</si>
  <si>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</si>
  <si>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</si>
  <si>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</si>
  <si>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</si>
  <si>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</si>
  <si>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</si>
  <si>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</si>
  <si>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</si>
  <si>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</si>
  <si>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</si>
  <si>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</si>
  <si>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</si>
  <si>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</si>
  <si>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</si>
  <si>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</si>
  <si>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</si>
  <si>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</si>
  <si>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</si>
  <si>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</si>
  <si>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</si>
  <si>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</si>
  <si>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</si>
  <si>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</si>
  <si>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</si>
  <si>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</si>
  <si>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</si>
  <si>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</si>
  <si>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</si>
  <si>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</si>
  <si>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</si>
  <si>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</si>
  <si>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</si>
  <si>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</si>
  <si>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</si>
  <si>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</si>
  <si>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</si>
  <si>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</si>
  <si>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</si>
  <si>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</si>
  <si>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</si>
  <si>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</si>
  <si>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</si>
  <si>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</si>
  <si>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</si>
  <si>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</si>
  <si>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</si>
  <si>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</si>
  <si>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</si>
  <si>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</si>
  <si>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</si>
  <si>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</si>
  <si>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</si>
  <si>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</si>
  <si>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</si>
  <si>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</si>
  <si>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</si>
  <si>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</si>
  <si>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</si>
  <si>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</si>
  <si>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</si>
  <si>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</si>
  <si>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</si>
  <si>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</si>
  <si>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</si>
  <si>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</si>
  <si>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</si>
  <si>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</si>
  <si>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</si>
  <si>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</si>
  <si>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</si>
  <si>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</si>
  <si>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</si>
  <si>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</si>
  <si>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</si>
  <si>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</si>
  <si>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</si>
  <si>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</si>
  <si>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</si>
  <si>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</si>
  <si>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</si>
  <si>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</si>
  <si>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</si>
  <si>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</si>
  <si>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</si>
  <si>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</si>
  <si>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</si>
  <si>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</si>
  <si>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</si>
  <si>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</si>
  <si>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</si>
  <si>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</si>
  <si>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</si>
  <si>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</si>
  <si>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</si>
  <si>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</si>
  <si>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</si>
  <si>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</si>
  <si>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</si>
  <si>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</si>
  <si>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</si>
  <si>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</si>
  <si>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</si>
  <si>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</si>
  <si>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</si>
  <si>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</si>
  <si>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</si>
  <si>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</si>
  <si>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</si>
  <si>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</si>
  <si>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</si>
  <si>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</si>
  <si>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</si>
  <si>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</si>
  <si>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</si>
  <si>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</si>
  <si>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</si>
  <si>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</si>
  <si>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</si>
  <si>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</si>
  <si>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</si>
  <si>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</si>
  <si>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</si>
  <si>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</si>
  <si>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</si>
  <si>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</si>
  <si>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</si>
  <si>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</si>
  <si>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</si>
  <si>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</si>
  <si>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</si>
  <si>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</si>
  <si>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</si>
  <si>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</si>
  <si>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</si>
  <si>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</si>
  <si>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</si>
  <si>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</si>
  <si>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</si>
  <si>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</si>
  <si>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</si>
  <si>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</si>
  <si>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</si>
  <si>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</si>
  <si>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</si>
  <si>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</si>
  <si>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</si>
  <si>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</si>
  <si>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</si>
  <si>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</si>
  <si>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</si>
  <si>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</si>
  <si>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</si>
  <si>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</si>
  <si>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</si>
  <si>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</si>
  <si>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</si>
  <si>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</si>
  <si>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</si>
  <si>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</si>
  <si>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</si>
  <si>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</si>
  <si>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</si>
  <si>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</si>
  <si>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</si>
  <si>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</si>
  <si>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</si>
  <si>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</si>
  <si>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</si>
  <si>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</si>
  <si>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</si>
  <si>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</si>
  <si>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</si>
  <si>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</si>
  <si>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</si>
  <si>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</si>
  <si>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</si>
  <si>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</si>
  <si>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</si>
  <si>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</si>
  <si>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</si>
  <si>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</si>
  <si>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</si>
  <si>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</si>
  <si>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</si>
  <si>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</si>
  <si>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</si>
  <si>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</si>
  <si>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</si>
  <si>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</si>
  <si>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</si>
  <si>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</si>
  <si>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</si>
  <si>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</si>
  <si>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</si>
  <si>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</si>
  <si>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</si>
  <si>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</si>
  <si>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</si>
  <si>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</si>
  <si>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</si>
  <si>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</si>
  <si>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</si>
  <si>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</si>
  <si>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</si>
  <si>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</si>
  <si>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</si>
  <si>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</si>
  <si>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</si>
  <si>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</si>
  <si>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</si>
  <si>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</si>
  <si>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</si>
  <si>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</si>
  <si>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</si>
  <si>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</si>
  <si>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</si>
  <si>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</si>
  <si>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</si>
  <si>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</si>
  <si>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</si>
  <si>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</si>
  <si>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</si>
  <si>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</si>
  <si>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</si>
  <si>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</si>
  <si>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</si>
  <si>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</si>
  <si>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</si>
  <si>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</si>
  <si>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</si>
  <si>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</si>
  <si>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</si>
  <si>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</si>
  <si>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</si>
  <si>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</si>
  <si>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</si>
  <si>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</si>
  <si>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</si>
  <si>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</si>
  <si>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</si>
  <si>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</si>
  <si>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</si>
  <si>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</si>
  <si>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</si>
  <si>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</si>
  <si>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</si>
  <si>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</si>
  <si>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</si>
  <si>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</si>
  <si>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</si>
  <si>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</si>
  <si>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</si>
  <si>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</si>
  <si>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</si>
  <si>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</si>
  <si>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</si>
  <si>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</si>
  <si>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</si>
  <si>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</si>
  <si>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</si>
  <si>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</si>
  <si>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</si>
  <si>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</si>
  <si>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</si>
  <si>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</si>
  <si>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</si>
  <si>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</si>
  <si>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</si>
  <si>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</si>
  <si>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</si>
  <si>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</si>
  <si>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</si>
  <si>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</si>
  <si>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</si>
  <si>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</si>
  <si>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</si>
  <si>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</si>
  <si>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</si>
  <si>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</si>
  <si>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</si>
  <si>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</si>
  <si>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</si>
  <si>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</si>
  <si>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</si>
  <si>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</si>
  <si>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</si>
  <si>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</si>
  <si>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</si>
  <si>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</si>
  <si>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</si>
  <si>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</si>
  <si>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</si>
  <si>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</si>
  <si>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</si>
  <si>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</si>
  <si>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</si>
  <si>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</si>
  <si>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</si>
  <si>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</si>
  <si>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</si>
  <si>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</si>
  <si>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</si>
  <si>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</si>
  <si>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</si>
  <si>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</si>
  <si>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</si>
  <si>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</si>
  <si>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</si>
  <si>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</si>
  <si>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</si>
  <si>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</si>
  <si>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</si>
  <si>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</si>
  <si>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</si>
  <si>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</si>
  <si>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</si>
  <si>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</si>
  <si>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</si>
  <si>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</si>
  <si>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</si>
  <si>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</si>
  <si>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</si>
  <si>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</si>
  <si>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</si>
  <si>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</si>
  <si>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</si>
  <si>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</si>
  <si>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</si>
  <si>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</si>
  <si>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</si>
  <si>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</si>
  <si>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</si>
  <si>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</si>
  <si>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</si>
  <si>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</si>
  <si>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</si>
  <si>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</si>
  <si>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</si>
  <si>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</si>
  <si>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</si>
  <si>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</si>
  <si>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</si>
  <si>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</si>
  <si>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</si>
  <si>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</si>
  <si>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</si>
  <si>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</si>
  <si>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</si>
  <si>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</si>
  <si>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</si>
  <si>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</si>
  <si>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</si>
  <si>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</si>
  <si>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</si>
  <si>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</si>
  <si>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</si>
  <si>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</si>
  <si>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</si>
  <si>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</si>
  <si>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</si>
  <si>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</si>
  <si>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</si>
  <si>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</si>
  <si>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</si>
  <si>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</si>
  <si>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</si>
  <si>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</si>
  <si>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</si>
  <si>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</si>
  <si>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</si>
  <si>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</si>
  <si>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</si>
  <si>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</si>
  <si>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</si>
  <si>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</si>
  <si>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</si>
  <si>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</si>
  <si>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</si>
  <si>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</si>
  <si>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</si>
  <si>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</si>
  <si>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</si>
  <si>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</si>
  <si>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</si>
  <si>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</si>
  <si>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</si>
  <si>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</si>
  <si>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</si>
  <si>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</si>
  <si>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</si>
  <si>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</si>
  <si>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</si>
  <si>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</si>
  <si>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</si>
  <si>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</si>
  <si>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</si>
  <si>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</si>
  <si>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</si>
  <si>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</si>
  <si>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</si>
  <si>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</si>
  <si>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</si>
  <si>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</si>
  <si>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</si>
  <si>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</si>
  <si>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</si>
  <si>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</si>
  <si>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</si>
  <si>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</si>
  <si>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</si>
  <si>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</si>
  <si>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</si>
  <si>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</si>
  <si>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</si>
  <si>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</si>
  <si>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</si>
  <si>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</si>
  <si>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</si>
  <si>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</si>
  <si>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</si>
  <si>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</si>
  <si>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</si>
  <si>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</si>
  <si>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</si>
  <si>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</si>
  <si>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</si>
  <si>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</si>
  <si>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</si>
  <si>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</si>
  <si>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</si>
  <si>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</si>
  <si>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</si>
  <si>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</si>
  <si>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</si>
  <si>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</si>
  <si>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</si>
  <si>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</si>
  <si>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</si>
  <si>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</si>
  <si>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</si>
  <si>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</si>
  <si>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</si>
  <si>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</si>
  <si>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</si>
  <si>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</si>
  <si>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</si>
  <si>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</si>
  <si>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</si>
  <si>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</si>
  <si>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</si>
  <si>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</si>
  <si>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</si>
  <si>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</si>
  <si>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</si>
  <si>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</si>
  <si>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</si>
  <si>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</si>
  <si>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</si>
  <si>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</si>
  <si>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</si>
  <si>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</si>
  <si>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</si>
  <si>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</si>
  <si>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</si>
  <si>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</si>
  <si>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</si>
  <si>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</si>
  <si>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</si>
  <si>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</si>
  <si>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</si>
  <si>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</si>
  <si>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</si>
  <si>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</si>
  <si>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</si>
  <si>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</si>
  <si>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</si>
  <si>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</si>
  <si>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</si>
  <si>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</si>
  <si>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</si>
  <si>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</si>
  <si>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</si>
  <si>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</si>
  <si>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</si>
  <si>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</si>
  <si>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</si>
  <si>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</si>
  <si>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</si>
  <si>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</si>
  <si>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</si>
  <si>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</si>
  <si>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</si>
  <si>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</si>
  <si>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</si>
  <si>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</si>
  <si>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</si>
  <si>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</si>
  <si>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</si>
  <si>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</si>
  <si>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</si>
  <si>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</si>
  <si>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</si>
  <si>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</si>
  <si>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</si>
  <si>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</si>
  <si>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</si>
  <si>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</si>
  <si>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</si>
  <si>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</si>
  <si>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</si>
  <si>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</si>
  <si>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</si>
  <si>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</si>
  <si>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</si>
  <si>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</si>
  <si>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</si>
  <si>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</si>
  <si>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</si>
  <si>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</si>
  <si>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</si>
  <si>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</si>
  <si>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</si>
  <si>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</si>
  <si>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</si>
  <si>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</si>
  <si>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</si>
  <si>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</si>
  <si>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</si>
  <si>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</si>
  <si>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</si>
  <si>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</si>
  <si>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</si>
  <si>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</si>
  <si>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</si>
  <si>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</si>
  <si>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</si>
  <si>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</si>
  <si>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</si>
  <si>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</si>
  <si>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</si>
  <si>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</si>
  <si>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</si>
  <si>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</si>
  <si>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</si>
  <si>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</si>
  <si>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</si>
  <si>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</si>
  <si>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</si>
  <si>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</si>
  <si>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</si>
  <si>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</si>
  <si>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</si>
  <si>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</si>
  <si>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</si>
  <si>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</si>
  <si>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</si>
  <si>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</si>
  <si>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</si>
  <si>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</si>
  <si>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</si>
  <si>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</si>
  <si>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</si>
  <si>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</si>
  <si>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</si>
  <si>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</si>
  <si>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</si>
  <si>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</si>
  <si>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</si>
  <si>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</si>
  <si>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</si>
  <si>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</si>
  <si>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</si>
  <si>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</si>
  <si>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</si>
  <si>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</si>
  <si>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</si>
  <si>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</si>
  <si>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</si>
  <si>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</si>
  <si>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</si>
  <si>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</si>
  <si>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</si>
  <si>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</si>
  <si>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</si>
  <si>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</si>
  <si>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</si>
  <si>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</si>
  <si>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</si>
  <si>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</si>
  <si>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</si>
  <si>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</si>
  <si>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</si>
  <si>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</si>
  <si>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</si>
  <si>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</si>
  <si>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</si>
  <si>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</si>
  <si>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</si>
  <si>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</si>
  <si>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</si>
  <si>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</si>
  <si>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</si>
  <si>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</si>
  <si>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</si>
  <si>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</si>
  <si>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</si>
  <si>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</si>
  <si>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</si>
  <si>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</si>
  <si>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</si>
  <si>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</si>
  <si>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</si>
  <si>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</si>
  <si>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</si>
  <si>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</si>
  <si>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</si>
  <si>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</si>
  <si>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</si>
  <si>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</si>
  <si>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</si>
  <si>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</si>
  <si>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</si>
  <si>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</si>
  <si>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</si>
  <si>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</si>
  <si>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</si>
  <si>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</si>
  <si>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</si>
  <si>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</si>
  <si>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</si>
  <si>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</si>
  <si>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</si>
  <si>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</si>
  <si>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</si>
  <si>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</si>
  <si>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</si>
  <si>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</si>
  <si>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</si>
  <si>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</si>
  <si>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</si>
  <si>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</si>
  <si>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</si>
  <si>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</si>
  <si>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</si>
  <si>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</si>
  <si>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</si>
  <si>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</si>
  <si>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</si>
  <si>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</si>
  <si>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</si>
  <si>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</si>
  <si>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</si>
  <si>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</si>
  <si>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</si>
  <si>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</si>
  <si>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</si>
  <si>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</si>
  <si>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</si>
  <si>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</si>
  <si>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</si>
  <si>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</si>
  <si>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</si>
  <si>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</si>
  <si>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</si>
  <si>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</si>
  <si>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</si>
  <si>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</si>
  <si>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</si>
  <si>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</si>
  <si>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</si>
  <si>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</si>
  <si>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</si>
  <si>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</si>
  <si>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</si>
  <si>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</si>
  <si>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</si>
  <si>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</si>
  <si>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</si>
  <si>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</si>
  <si>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</si>
  <si>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</si>
  <si>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</si>
  <si>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</si>
  <si>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</si>
  <si>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</si>
  <si>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</si>
  <si>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</si>
  <si>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</si>
  <si>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</si>
  <si>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</si>
  <si>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</si>
  <si>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</si>
  <si>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</si>
  <si>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</si>
  <si>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</si>
  <si>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</si>
  <si>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</si>
  <si>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</si>
  <si>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</si>
  <si>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</si>
  <si>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</si>
  <si>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</si>
  <si>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</si>
  <si>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</si>
  <si>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</si>
  <si>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</si>
  <si>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</si>
  <si>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</si>
  <si>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</si>
  <si>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</si>
  <si>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</si>
  <si>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</si>
  <si>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</si>
  <si>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</si>
  <si>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</si>
  <si>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</si>
  <si>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</si>
  <si>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</si>
  <si>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</si>
  <si>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</si>
  <si>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</si>
  <si>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</si>
  <si>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</si>
  <si>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</si>
  <si>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</si>
  <si>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</si>
  <si>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</si>
  <si>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</si>
  <si>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</si>
  <si>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</si>
  <si>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</si>
  <si>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</si>
  <si>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</si>
  <si>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</si>
  <si>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</si>
  <si>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</si>
  <si>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</si>
  <si>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</si>
  <si>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</si>
  <si>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</si>
  <si>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</si>
  <si>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</si>
  <si>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</si>
  <si>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</si>
  <si>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</si>
  <si>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</si>
  <si>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</si>
  <si>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</si>
  <si>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</si>
  <si>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</si>
  <si>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</si>
  <si>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</si>
  <si>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</si>
  <si>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</si>
  <si>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</si>
  <si>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</si>
  <si>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</si>
  <si>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</si>
  <si>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</si>
  <si>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</si>
  <si>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</si>
  <si>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</si>
  <si>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</si>
  <si>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</si>
  <si>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</si>
  <si>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</si>
  <si>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</si>
  <si>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</si>
  <si>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</si>
  <si>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</si>
  <si>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</si>
  <si>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</si>
  <si>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</si>
  <si>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</si>
  <si>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</si>
  <si>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</si>
  <si>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</si>
  <si>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</si>
  <si>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</si>
  <si>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</si>
  <si>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</si>
  <si>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</si>
  <si>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</si>
  <si>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</si>
  <si>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</si>
  <si>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</si>
  <si>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</si>
  <si>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</si>
  <si>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</si>
  <si>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</si>
  <si>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</si>
  <si>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</si>
  <si>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</si>
  <si>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</si>
  <si>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</si>
  <si>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</si>
  <si>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</si>
  <si>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</si>
  <si>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</si>
  <si>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</si>
  <si>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</si>
  <si>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</si>
  <si>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</si>
  <si>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</si>
  <si>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</si>
  <si>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</si>
  <si>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</si>
  <si>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</si>
  <si>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</si>
  <si>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</si>
  <si>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</si>
  <si>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</si>
  <si>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</si>
  <si>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</si>
  <si>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</si>
  <si>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</si>
  <si>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</si>
  <si>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</si>
  <si>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</si>
  <si>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</si>
  <si>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</si>
  <si>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</si>
  <si>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</si>
  <si>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</si>
  <si>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</si>
  <si>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</si>
  <si>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</si>
  <si>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</si>
  <si>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</si>
  <si>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</si>
  <si>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</si>
  <si>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</si>
  <si>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</si>
  <si>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</si>
  <si>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</si>
  <si>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</si>
  <si>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</si>
  <si>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</si>
  <si>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</si>
  <si>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</si>
  <si>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</si>
  <si>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</si>
  <si>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</si>
  <si>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</si>
  <si>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</si>
  <si>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</si>
  <si>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</si>
  <si>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</si>
  <si>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</si>
  <si>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</si>
  <si>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</si>
  <si>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</si>
  <si>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</si>
  <si>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</si>
  <si>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</si>
  <si>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</si>
  <si>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</si>
  <si>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</si>
  <si>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</si>
  <si>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</si>
  <si>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</si>
  <si>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</si>
  <si>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</si>
  <si>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</si>
  <si>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</si>
  <si>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</si>
  <si>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</si>
  <si>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</si>
  <si>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</si>
  <si>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</si>
  <si>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</si>
  <si>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</si>
  <si>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</si>
  <si>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</si>
  <si>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</si>
  <si>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</si>
  <si>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</si>
  <si>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</si>
  <si>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</si>
  <si>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</si>
  <si>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</si>
  <si>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</si>
  <si>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</si>
  <si>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</si>
  <si>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</si>
  <si>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</si>
  <si>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</si>
  <si>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</si>
  <si>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</si>
  <si>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</si>
  <si>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</si>
  <si>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</si>
  <si>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</si>
  <si>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</si>
  <si>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</si>
  <si>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</si>
  <si>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</si>
  <si>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</si>
  <si>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</si>
  <si>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</si>
  <si>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</si>
  <si>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</si>
  <si>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</si>
  <si>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</si>
  <si>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</si>
  <si>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</si>
  <si>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</si>
  <si>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</si>
  <si>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</si>
  <si>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</si>
  <si>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</si>
  <si>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</si>
  <si>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</si>
  <si>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</si>
  <si>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</si>
  <si>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</si>
  <si>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</si>
  <si>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</si>
  <si>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</si>
  <si>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</si>
  <si>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</si>
  <si>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</si>
  <si>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</si>
  <si>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</si>
  <si>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</si>
  <si>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</si>
  <si>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</si>
  <si>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</si>
  <si>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</si>
  <si>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</si>
  <si>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</si>
  <si>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</si>
  <si>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</si>
  <si>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</si>
  <si>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</si>
  <si>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</si>
  <si>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</si>
  <si>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</si>
  <si>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</si>
  <si>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</si>
  <si>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</si>
  <si>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</si>
  <si>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</si>
  <si>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</si>
  <si>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</si>
  <si>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</si>
  <si>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</si>
  <si>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</si>
  <si>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</si>
  <si>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</si>
  <si>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</si>
  <si>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</si>
  <si>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</si>
  <si>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</si>
  <si>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</si>
  <si>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</si>
  <si>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</si>
  <si>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</si>
  <si>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</si>
  <si>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</si>
  <si>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</si>
  <si>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</si>
  <si>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</si>
  <si>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</si>
  <si>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</si>
  <si>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</si>
  <si>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</si>
  <si>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</si>
  <si>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</si>
  <si>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</si>
  <si>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</si>
  <si>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</si>
  <si>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</si>
  <si>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</si>
  <si>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</si>
  <si>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</si>
  <si>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</si>
  <si>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</si>
  <si>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</si>
  <si>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</si>
  <si>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</si>
  <si>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</si>
  <si>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</si>
  <si>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</si>
  <si>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</si>
  <si>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</si>
  <si>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</si>
  <si>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</si>
  <si>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</si>
  <si>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</si>
  <si>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</si>
  <si>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</si>
  <si>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</si>
  <si>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</si>
  <si>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</si>
  <si>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</si>
  <si>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</si>
  <si>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</si>
  <si>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</si>
  <si>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</si>
  <si>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</si>
  <si>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</si>
  <si>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</si>
  <si>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</si>
  <si>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</si>
  <si>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</si>
  <si>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</si>
  <si>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</si>
  <si>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</si>
  <si>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</si>
  <si>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</si>
  <si>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</si>
  <si>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</si>
  <si>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</si>
  <si>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</si>
  <si>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</si>
  <si>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</si>
  <si>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</si>
  <si>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</si>
  <si>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</si>
  <si>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</si>
  <si>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</si>
  <si>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</si>
  <si>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</si>
  <si>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</si>
  <si>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</si>
  <si>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</si>
  <si>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</si>
  <si>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</si>
  <si>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</si>
  <si>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</si>
  <si>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</si>
  <si>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</si>
  <si>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</si>
  <si>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</si>
  <si>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</si>
  <si>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</si>
  <si>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</si>
  <si>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</si>
  <si>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</si>
  <si>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</si>
  <si>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</si>
  <si>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</si>
  <si>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</si>
  <si>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</si>
  <si>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</si>
  <si>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</si>
  <si>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</si>
  <si>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</si>
  <si>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</si>
  <si>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</si>
  <si>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</si>
  <si>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</si>
  <si>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</si>
  <si>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</si>
  <si>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</si>
  <si>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</si>
  <si>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</si>
  <si>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</si>
  <si>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</si>
  <si>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</si>
  <si>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</si>
  <si>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</si>
  <si>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</si>
  <si>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</si>
  <si>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</si>
  <si>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</si>
  <si>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</si>
  <si>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</si>
  <si>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</si>
  <si>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</si>
  <si>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</si>
  <si>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</si>
  <si>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</si>
  <si>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</si>
  <si>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</si>
  <si>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</si>
  <si>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</si>
  <si>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</si>
  <si>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</si>
  <si>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</si>
  <si>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</si>
  <si>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</si>
  <si>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</si>
  <si>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</si>
  <si>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</si>
  <si>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</si>
  <si>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</si>
  <si>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</si>
  <si>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</si>
  <si>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</si>
  <si>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</si>
  <si>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</si>
  <si>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</si>
  <si>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</si>
  <si>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</si>
  <si>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</si>
  <si>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</si>
  <si>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</si>
  <si>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</si>
  <si>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</si>
  <si>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</si>
  <si>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</si>
  <si>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</si>
  <si>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</si>
  <si>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</si>
  <si>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</si>
  <si>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</si>
  <si>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</si>
  <si>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</si>
  <si>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</si>
  <si>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</si>
  <si>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</si>
  <si>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</si>
  <si>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</si>
  <si>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</si>
  <si>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</si>
  <si>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</si>
  <si>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</si>
  <si>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</si>
  <si>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</si>
  <si>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</si>
  <si>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</si>
  <si>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</si>
  <si>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</si>
  <si>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</si>
  <si>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</si>
  <si>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</si>
  <si>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</si>
  <si>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</si>
  <si>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</si>
  <si>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</si>
  <si>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</si>
  <si>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</si>
  <si>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</si>
  <si>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</si>
  <si>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</si>
  <si>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</si>
  <si>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</si>
  <si>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</si>
  <si>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</si>
  <si>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</si>
  <si>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</si>
  <si>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</si>
  <si>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</si>
  <si>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</si>
  <si>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</si>
  <si>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</si>
  <si>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</si>
  <si>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</si>
  <si>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</si>
  <si>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</si>
  <si>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</si>
  <si>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</si>
  <si>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</si>
  <si>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</si>
  <si>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</si>
  <si>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</si>
  <si>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</si>
  <si>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</si>
  <si>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</si>
  <si>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</si>
  <si>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</si>
  <si>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</si>
  <si>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</si>
  <si>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</si>
  <si>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</si>
  <si>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</si>
  <si>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</si>
  <si>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</si>
  <si>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</si>
  <si>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</si>
  <si>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</si>
  <si>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</si>
  <si>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</si>
  <si>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</si>
  <si>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</si>
  <si>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</si>
  <si>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</si>
  <si>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</si>
  <si>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</si>
  <si>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</si>
  <si>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</si>
  <si>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</si>
  <si>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</si>
  <si>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</si>
  <si>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</si>
  <si>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</si>
  <si>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</si>
  <si>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</si>
  <si>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</si>
  <si>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</si>
  <si>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</si>
  <si>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</si>
  <si>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</si>
  <si>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</si>
  <si>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</si>
  <si>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</si>
  <si>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</si>
  <si>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</si>
  <si>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</si>
  <si>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</si>
  <si>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</si>
  <si>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</si>
  <si>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</si>
  <si>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</si>
  <si>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</si>
  <si>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</si>
  <si>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</si>
  <si>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</si>
  <si>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</si>
  <si>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</si>
  <si>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</si>
  <si>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</si>
  <si>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</si>
  <si>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</si>
  <si>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</si>
  <si>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</si>
  <si>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</si>
  <si>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</si>
  <si>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</si>
  <si>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</si>
  <si>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</si>
  <si>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</si>
  <si>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</si>
  <si>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</si>
  <si>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</si>
  <si>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</si>
  <si>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</si>
  <si>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</si>
  <si>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</si>
  <si>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</si>
  <si>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</si>
  <si>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</si>
  <si>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</si>
  <si>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</si>
  <si>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</si>
  <si>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</si>
  <si>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</si>
  <si>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</si>
  <si>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</si>
  <si>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</si>
  <si>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</si>
  <si>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</si>
  <si>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</si>
  <si>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</si>
  <si>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</si>
  <si>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</si>
  <si>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</si>
  <si>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</si>
  <si>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</si>
  <si>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</si>
  <si>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</si>
  <si>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</si>
  <si>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</si>
  <si>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</si>
  <si>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</si>
  <si>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</si>
  <si>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</si>
  <si>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</si>
  <si>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</si>
  <si>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</si>
  <si>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</si>
  <si>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</si>
  <si>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</si>
  <si>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</si>
  <si>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</si>
  <si>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</si>
  <si>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</si>
  <si>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</si>
  <si>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</si>
  <si>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</si>
  <si>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</si>
  <si>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</si>
  <si>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</si>
  <si>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</si>
  <si>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</si>
  <si>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</si>
  <si>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</si>
  <si>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</si>
  <si>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</si>
  <si>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</si>
  <si>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</si>
  <si>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</si>
  <si>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</si>
  <si>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</si>
  <si>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</si>
  <si>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</si>
  <si>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</si>
  <si>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</si>
  <si>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</si>
  <si>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</si>
  <si>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</si>
  <si>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</si>
  <si>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</si>
  <si>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</si>
  <si>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</si>
  <si>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</si>
  <si>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</si>
  <si>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</si>
  <si>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</si>
  <si>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</si>
  <si>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</si>
  <si>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</si>
  <si>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</si>
  <si>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</si>
  <si>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</si>
  <si>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</si>
  <si>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</si>
  <si>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</si>
  <si>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</si>
  <si>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</si>
  <si>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</si>
  <si>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</si>
  <si>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</si>
  <si>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</si>
  <si>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</si>
  <si>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</si>
  <si>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</si>
  <si>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</si>
  <si>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</si>
  <si>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</si>
  <si>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</si>
  <si>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</si>
  <si>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</si>
  <si>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</si>
  <si>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</si>
  <si>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</si>
  <si>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</si>
  <si>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</si>
  <si>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</si>
  <si>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</si>
  <si>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</si>
  <si>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</si>
  <si>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</si>
  <si>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</si>
  <si>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</si>
  <si>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</si>
  <si>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</si>
  <si>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</si>
  <si>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</si>
  <si>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</si>
  <si>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</si>
  <si>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</si>
  <si>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</si>
  <si>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</si>
  <si>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</si>
  <si>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</si>
  <si>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</si>
  <si>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</si>
  <si>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</si>
  <si>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</si>
  <si>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</si>
  <si>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</si>
  <si>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</si>
  <si>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</si>
  <si>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</si>
  <si>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</si>
  <si>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</si>
  <si>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</si>
  <si>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</si>
  <si>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</si>
  <si>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</si>
  <si>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</si>
  <si>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</si>
  <si>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</si>
  <si>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</si>
  <si>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</si>
  <si>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</si>
  <si>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</si>
  <si>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</si>
  <si>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</si>
  <si>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</si>
  <si>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</si>
  <si>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</si>
  <si>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</si>
  <si>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</si>
  <si>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</si>
  <si>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</si>
  <si>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</si>
  <si>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</si>
  <si>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</si>
  <si>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</si>
  <si>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</si>
  <si>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</si>
  <si>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</si>
  <si>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</si>
  <si>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</si>
  <si>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</si>
  <si>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</si>
  <si>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</si>
  <si>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</si>
  <si>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</si>
  <si>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</si>
  <si>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</si>
  <si>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</si>
  <si>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</si>
  <si>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</si>
  <si>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</si>
  <si>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</si>
  <si>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</si>
  <si>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</si>
  <si>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</si>
  <si>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</si>
  <si>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</si>
  <si>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</si>
  <si>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</si>
  <si>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</si>
  <si>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</si>
  <si>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</si>
  <si>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</si>
  <si>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</si>
  <si>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</si>
  <si>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</si>
  <si>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</si>
  <si>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</si>
  <si>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</si>
  <si>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</si>
  <si>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</si>
  <si>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</si>
  <si>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</si>
  <si>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</si>
  <si>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</si>
  <si>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</si>
  <si>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</si>
  <si>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</si>
  <si>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</si>
  <si>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</si>
  <si>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</si>
  <si>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</si>
  <si>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</si>
  <si>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</si>
  <si>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</si>
  <si>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</si>
  <si>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</si>
  <si>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</si>
  <si>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</si>
  <si>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</si>
  <si>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</si>
  <si>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</si>
  <si>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</si>
  <si>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</si>
  <si>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</si>
  <si>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</si>
  <si>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</si>
  <si>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</si>
  <si>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</si>
  <si>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</si>
  <si>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</si>
  <si>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</si>
  <si>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</si>
  <si>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</si>
  <si>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</si>
  <si>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</si>
  <si>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</si>
  <si>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</si>
  <si>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</si>
  <si>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</si>
  <si>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</si>
  <si>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</si>
  <si>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</si>
  <si>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</si>
  <si>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</si>
  <si>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</si>
  <si>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</si>
  <si>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</si>
  <si>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</si>
  <si>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</si>
  <si>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</si>
  <si>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</si>
  <si>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</si>
  <si>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</si>
  <si>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</si>
  <si>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</si>
  <si>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</si>
  <si>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</si>
  <si>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</si>
  <si>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</si>
  <si>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</si>
  <si>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</si>
  <si>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</si>
  <si>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</si>
  <si>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</si>
  <si>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</si>
  <si>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</si>
  <si>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</si>
  <si>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</si>
  <si>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</si>
  <si>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</si>
  <si>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</si>
  <si>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</si>
  <si>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</si>
  <si>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</si>
  <si>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</si>
  <si>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</si>
  <si>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</si>
  <si>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</si>
  <si>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</si>
  <si>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</si>
  <si>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</si>
  <si>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</si>
  <si>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</si>
  <si>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</si>
  <si>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</si>
  <si>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</si>
  <si>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</si>
  <si>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</si>
  <si>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</si>
  <si>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</si>
  <si>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</si>
  <si>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</si>
  <si>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</si>
  <si>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</si>
  <si>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</si>
  <si>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</si>
  <si>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</si>
  <si>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</si>
  <si>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</si>
  <si>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</si>
  <si>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</si>
  <si>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</si>
  <si>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</si>
  <si>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</si>
  <si>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</si>
  <si>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</si>
  <si>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</si>
  <si>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</si>
  <si>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</si>
  <si>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</si>
  <si>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</si>
  <si>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</si>
  <si>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</si>
  <si>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</si>
  <si>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</si>
  <si>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</si>
  <si>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</si>
  <si>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</si>
  <si>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</si>
  <si>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</si>
  <si>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</si>
  <si>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</si>
  <si>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</si>
  <si>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</si>
  <si>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</si>
  <si>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</si>
  <si>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</si>
  <si>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</si>
  <si>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</si>
  <si>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</si>
  <si>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</si>
  <si>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</si>
  <si>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</si>
  <si>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</si>
  <si>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</si>
  <si>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</si>
  <si>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</si>
  <si>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</si>
  <si>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</si>
  <si>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</si>
  <si>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</si>
  <si>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</si>
  <si>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</si>
  <si>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</si>
  <si>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</si>
  <si>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</si>
  <si>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</si>
  <si>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</si>
  <si>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</si>
  <si>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</si>
  <si>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</si>
  <si>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</si>
  <si>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</si>
  <si>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</si>
  <si>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</si>
  <si>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</si>
  <si>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</si>
  <si>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</si>
  <si>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</si>
  <si>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</si>
  <si>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</si>
  <si>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</si>
  <si>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</si>
  <si>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</si>
  <si>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</si>
  <si>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</si>
  <si>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</si>
  <si>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</si>
  <si>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</si>
  <si>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</si>
  <si>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</si>
  <si>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</si>
  <si>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</si>
  <si>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</si>
  <si>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</si>
  <si>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</si>
  <si>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</si>
  <si>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</si>
  <si>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</si>
  <si>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</si>
  <si>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</si>
  <si>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</si>
  <si>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</si>
  <si>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</si>
  <si>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</si>
  <si>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</si>
  <si>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</si>
  <si>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</si>
  <si>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</si>
  <si>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</si>
  <si>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</si>
  <si>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</si>
  <si>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</si>
  <si>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</si>
  <si>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</si>
  <si>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</si>
  <si>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</si>
  <si>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</si>
  <si>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</si>
  <si>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</si>
  <si>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</si>
  <si>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</si>
  <si>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</si>
  <si>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</si>
  <si>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</si>
  <si>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</si>
  <si>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</si>
  <si>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</si>
  <si>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</si>
  <si>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</si>
  <si>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</si>
  <si>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</si>
  <si>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</si>
  <si>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</si>
  <si>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</si>
  <si>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</si>
  <si>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</si>
  <si>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</si>
  <si>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</si>
  <si>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</si>
  <si>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</si>
  <si>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</si>
  <si>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</si>
  <si>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</si>
  <si>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</si>
  <si>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</si>
  <si>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</si>
  <si>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</si>
  <si>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</si>
  <si>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</si>
  <si>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</si>
  <si>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</si>
  <si>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</si>
  <si>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</si>
  <si>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</si>
  <si>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</si>
  <si>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</si>
  <si>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</si>
  <si>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</si>
  <si>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</si>
  <si>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</si>
  <si>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</si>
  <si>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</si>
  <si>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</si>
  <si>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</si>
  <si>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</si>
  <si>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</si>
  <si>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</si>
  <si>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</si>
  <si>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</si>
  <si>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</si>
  <si>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</si>
  <si>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</si>
  <si>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</si>
  <si>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</si>
  <si>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</si>
  <si>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</si>
  <si>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</si>
  <si>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</si>
  <si>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</si>
  <si>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</si>
  <si>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</si>
  <si>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</si>
  <si>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</si>
  <si>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</si>
  <si>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</si>
  <si>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</si>
  <si>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</si>
  <si>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</si>
  <si>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</si>
  <si>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</si>
  <si>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</si>
  <si>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</si>
  <si>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</si>
  <si>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</si>
  <si>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</si>
  <si>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</si>
  <si>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</si>
  <si>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</si>
  <si>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</si>
  <si>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</si>
  <si>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</si>
  <si>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</si>
  <si>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</si>
  <si>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</si>
  <si>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</si>
  <si>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</si>
  <si>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</si>
  <si>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</si>
  <si>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</si>
  <si>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</si>
  <si>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</si>
  <si>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</si>
  <si>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</si>
  <si>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</si>
  <si>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</si>
  <si>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</si>
  <si>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</si>
  <si>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</si>
  <si>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</si>
  <si>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</si>
  <si>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</si>
  <si>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</si>
  <si>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</si>
  <si>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</si>
  <si>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</si>
  <si>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</si>
  <si>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</si>
  <si>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</si>
  <si>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</si>
  <si>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</si>
  <si>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</si>
  <si>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</si>
  <si>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</si>
  <si>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</si>
  <si>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</si>
  <si>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</si>
  <si>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</si>
  <si>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</si>
  <si>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</si>
  <si>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</si>
  <si>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</si>
  <si>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</si>
  <si>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</si>
  <si>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</si>
  <si>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</si>
  <si>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</si>
  <si>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</si>
  <si>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</si>
  <si>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</si>
  <si>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</si>
  <si>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</si>
  <si>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</si>
  <si>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</si>
  <si>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</si>
  <si>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</si>
  <si>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</si>
  <si>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</si>
  <si>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</si>
  <si>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</si>
  <si>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</si>
  <si>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</si>
  <si>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</si>
  <si>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</si>
  <si>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</si>
  <si>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</si>
  <si>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</si>
  <si>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</si>
  <si>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</si>
  <si>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</si>
  <si>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</si>
  <si>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</si>
  <si>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</si>
  <si>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</si>
  <si>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</si>
  <si>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</si>
  <si>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</si>
  <si>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</si>
  <si>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</si>
  <si>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</si>
  <si>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</si>
  <si>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</si>
  <si>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</si>
  <si>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</si>
  <si>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</si>
  <si>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</si>
  <si>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</si>
  <si>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</si>
  <si>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</si>
  <si>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</si>
  <si>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</si>
  <si>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</si>
  <si>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</si>
  <si>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</si>
  <si>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</si>
  <si>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</si>
  <si>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</si>
  <si>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</si>
  <si>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</si>
  <si>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</si>
  <si>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</si>
  <si>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</si>
  <si>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</si>
  <si>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</si>
  <si>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</si>
  <si>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</si>
  <si>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</si>
  <si>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</si>
  <si>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</si>
  <si>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</si>
  <si>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</si>
  <si>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</si>
  <si>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</si>
  <si>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</si>
  <si>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</si>
  <si>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</si>
  <si>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</si>
  <si>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</si>
  <si>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</si>
  <si>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</si>
  <si>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</si>
  <si>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</si>
  <si>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</si>
  <si>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</si>
  <si>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</si>
  <si>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</si>
  <si>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</si>
  <si>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</si>
  <si>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</si>
  <si>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</si>
  <si>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</si>
  <si>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</si>
  <si>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</si>
  <si>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</si>
  <si>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</si>
  <si>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</si>
  <si>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</si>
  <si>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</si>
  <si>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</si>
  <si>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</si>
  <si>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</si>
  <si>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</si>
  <si>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</si>
  <si>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</si>
  <si>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</si>
  <si>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</si>
  <si>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</si>
  <si>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</si>
  <si>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</si>
  <si>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</si>
  <si>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</si>
  <si>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</si>
  <si>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</si>
  <si>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</si>
  <si>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</si>
  <si>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</si>
  <si>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</si>
  <si>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</si>
  <si>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</si>
  <si>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</si>
  <si>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</si>
  <si>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</si>
  <si>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</si>
  <si>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</si>
  <si>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</si>
  <si>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</si>
  <si>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</si>
  <si>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</si>
  <si>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</si>
  <si>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</si>
  <si>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</si>
  <si>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</si>
  <si>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</si>
  <si>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</si>
  <si>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</si>
  <si>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</si>
  <si>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</si>
  <si>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</si>
  <si>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</si>
  <si>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</si>
  <si>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</si>
  <si>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</si>
  <si>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</si>
  <si>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</si>
  <si>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</si>
  <si>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</si>
  <si>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</si>
  <si>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</si>
  <si>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</si>
  <si>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</si>
  <si>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</si>
  <si>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</si>
  <si>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</si>
  <si>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</si>
  <si>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</si>
  <si>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</si>
  <si>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</si>
  <si>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</si>
  <si>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</si>
  <si>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</si>
  <si>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</si>
  <si>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</si>
  <si>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</si>
  <si>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</si>
  <si>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</si>
  <si>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</si>
  <si>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</si>
  <si>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</si>
  <si>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</si>
  <si>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</si>
  <si>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</si>
  <si>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</si>
  <si>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</si>
  <si>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</si>
  <si>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</si>
  <si>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</si>
  <si>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</si>
  <si>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</si>
  <si>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</si>
  <si>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</si>
  <si>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</si>
  <si>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</si>
  <si>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</si>
  <si>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</si>
  <si>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</si>
  <si>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</si>
  <si>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</si>
  <si>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</si>
  <si>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</si>
  <si>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</si>
  <si>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</si>
  <si>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</si>
  <si>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</si>
  <si>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</si>
  <si>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</si>
  <si>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</si>
  <si>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</si>
  <si>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</si>
  <si>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</si>
  <si>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</si>
  <si>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</si>
  <si>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</si>
  <si>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</si>
  <si>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</si>
  <si>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</si>
  <si>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</si>
  <si>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</si>
  <si>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</si>
  <si>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</si>
  <si>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</si>
  <si>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</si>
  <si>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</si>
  <si>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</si>
  <si>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</si>
  <si>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</si>
  <si>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</si>
  <si>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</si>
  <si>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</si>
  <si>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</si>
  <si>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</si>
  <si>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</si>
  <si>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</si>
  <si>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</si>
  <si>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</si>
  <si>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</si>
  <si>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</si>
  <si>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</si>
  <si>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</si>
  <si>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</si>
  <si>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</si>
  <si>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</si>
  <si>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</si>
  <si>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</si>
  <si>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</si>
  <si>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</si>
  <si>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</si>
  <si>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</si>
  <si>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</si>
  <si>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</si>
  <si>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</si>
  <si>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</si>
  <si>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</si>
  <si>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</si>
  <si>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</si>
  <si>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</si>
  <si>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</si>
  <si>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</si>
  <si>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</si>
  <si>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</si>
  <si>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</si>
  <si>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</si>
  <si>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</si>
  <si>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</si>
  <si>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</si>
  <si>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</si>
  <si>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</si>
  <si>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</si>
  <si>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</si>
  <si>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</si>
  <si>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</si>
  <si>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</si>
  <si>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</si>
  <si>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</si>
  <si>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</si>
  <si>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</si>
  <si>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</si>
  <si>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</si>
  <si>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</si>
  <si>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</si>
  <si>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</si>
  <si>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</si>
  <si>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</si>
  <si>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</si>
  <si>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</si>
  <si>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</si>
  <si>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</si>
  <si>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</si>
  <si>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</si>
  <si>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</si>
  <si>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</si>
  <si>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</si>
  <si>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</si>
  <si>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</si>
  <si>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</si>
  <si>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</si>
  <si>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</si>
  <si>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</si>
  <si>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</si>
  <si>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</si>
  <si>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</si>
  <si>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</si>
  <si>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</si>
  <si>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</si>
  <si>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</si>
  <si>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</si>
  <si>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</si>
  <si>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</si>
  <si>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</si>
  <si>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</si>
  <si>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</si>
  <si>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</si>
  <si>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</si>
  <si>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</si>
  <si>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</si>
  <si>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</si>
  <si>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</si>
  <si>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</si>
  <si>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</si>
  <si>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</si>
  <si>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</si>
  <si>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</si>
  <si>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</si>
  <si>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</si>
  <si>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</si>
  <si>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</si>
  <si>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</si>
  <si>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</si>
  <si>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</si>
  <si>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</si>
  <si>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</si>
  <si>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</si>
  <si>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</si>
  <si>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</si>
  <si>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</si>
  <si>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</si>
  <si>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</si>
  <si>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</si>
  <si>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</si>
  <si>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</si>
  <si>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</si>
  <si>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</si>
  <si>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</si>
  <si>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</si>
  <si>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</si>
  <si>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</si>
  <si>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</si>
  <si>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</si>
  <si>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</si>
  <si>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</si>
  <si>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</si>
  <si>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</si>
  <si>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</si>
  <si>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</si>
  <si>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</si>
  <si>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</si>
  <si>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</si>
  <si>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</si>
  <si>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</si>
  <si>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</si>
  <si>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</si>
  <si>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</si>
  <si>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</si>
  <si>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</si>
  <si>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</si>
  <si>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</si>
  <si>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</si>
  <si>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</si>
  <si>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</si>
  <si>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</si>
  <si>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</si>
  <si>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</si>
  <si>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</si>
  <si>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</si>
  <si>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</si>
  <si>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</si>
  <si>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</si>
  <si>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</si>
  <si>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</si>
  <si>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</si>
  <si>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</si>
  <si>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</si>
  <si>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</si>
  <si>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</si>
  <si>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</si>
  <si>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</si>
  <si>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</si>
  <si>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</si>
  <si>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</si>
  <si>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</si>
  <si>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</si>
  <si>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</si>
  <si>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</si>
  <si>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</si>
  <si>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</si>
  <si>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</si>
  <si>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</si>
  <si>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</si>
  <si>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</si>
  <si>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</si>
  <si>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</si>
  <si>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</si>
  <si>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</si>
  <si>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</si>
  <si>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</si>
  <si>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</si>
  <si>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</si>
  <si>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</si>
  <si>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</si>
  <si>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</si>
  <si>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</si>
  <si>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</si>
  <si>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</si>
  <si>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</si>
  <si>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</si>
  <si>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</si>
  <si>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</si>
  <si>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</si>
  <si>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</si>
  <si>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</si>
  <si>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</si>
  <si>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</si>
  <si>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</si>
  <si>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</si>
  <si>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</si>
  <si>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</si>
  <si>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</si>
  <si>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</si>
  <si>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</si>
  <si>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</si>
  <si>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</si>
  <si>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</si>
  <si>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</si>
  <si>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</si>
  <si>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</si>
  <si>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</si>
  <si>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</si>
  <si>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</si>
  <si>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</si>
  <si>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</si>
  <si>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</si>
  <si>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</si>
  <si>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</si>
  <si>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</si>
  <si>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</si>
  <si>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</si>
  <si>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</si>
  <si>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</si>
  <si>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</si>
  <si>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</si>
  <si>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</si>
  <si>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</si>
  <si>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</si>
  <si>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</si>
  <si>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</si>
  <si>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</si>
  <si>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</si>
  <si>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</si>
  <si>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</si>
  <si>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</si>
  <si>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</si>
  <si>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</si>
  <si>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</si>
  <si>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</si>
  <si>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</si>
  <si>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</si>
  <si>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</si>
  <si>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</si>
  <si>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</si>
  <si>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</si>
  <si>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</si>
  <si>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</si>
  <si>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</si>
  <si>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</si>
  <si>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</si>
  <si>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</si>
  <si>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</si>
  <si>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</si>
  <si>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</si>
  <si>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</si>
  <si>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</si>
  <si>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</si>
  <si>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</si>
  <si>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</si>
  <si>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</si>
  <si>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</si>
  <si>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</si>
  <si>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</si>
  <si>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</si>
  <si>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</si>
  <si>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</si>
  <si>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</si>
  <si>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</si>
  <si>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</si>
  <si>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</si>
  <si>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</si>
  <si>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</si>
  <si>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</si>
  <si>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</si>
  <si>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</si>
  <si>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</si>
  <si>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</si>
  <si>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</si>
  <si>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</si>
  <si>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</si>
  <si>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</si>
  <si>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</si>
  <si>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</si>
  <si>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</si>
  <si>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</si>
  <si>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</si>
  <si>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</si>
  <si>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</si>
  <si>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</si>
  <si>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</si>
  <si>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</si>
  <si>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</si>
  <si>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</si>
  <si>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</si>
  <si>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</si>
  <si>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</si>
  <si>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</si>
  <si>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</si>
  <si>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</si>
  <si>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</si>
  <si>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</si>
  <si>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</si>
  <si>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</si>
  <si>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</si>
  <si>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</si>
  <si>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</si>
  <si>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</si>
  <si>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</si>
  <si>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</si>
  <si>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</si>
  <si>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</si>
  <si>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</si>
  <si>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</si>
  <si>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</si>
  <si>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</si>
  <si>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</si>
  <si>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</si>
  <si>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</si>
  <si>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</si>
  <si>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</si>
  <si>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</si>
  <si>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</si>
  <si>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</si>
  <si>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</si>
  <si>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</si>
  <si>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</si>
  <si>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</si>
  <si>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</si>
  <si>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</si>
  <si>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</si>
  <si>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</si>
  <si>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</si>
  <si>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</si>
  <si>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</si>
  <si>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</si>
  <si>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</si>
  <si>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</si>
  <si>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</si>
  <si>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</si>
  <si>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</si>
  <si>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</si>
  <si>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</si>
  <si>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</si>
  <si>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</si>
  <si>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</si>
  <si>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</si>
  <si>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</si>
  <si>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</si>
  <si>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</si>
  <si>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</si>
  <si>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</si>
  <si>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</si>
  <si>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</si>
  <si>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</si>
  <si>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</si>
  <si>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</si>
  <si>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</si>
  <si>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</si>
  <si>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</si>
  <si>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</si>
  <si>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</si>
  <si>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</si>
  <si>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</si>
  <si>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</si>
  <si>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</si>
  <si>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</si>
  <si>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</si>
  <si>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</si>
  <si>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</si>
  <si>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</si>
  <si>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</si>
  <si>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</si>
  <si>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</si>
  <si>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</si>
  <si>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</si>
  <si>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</si>
  <si>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</si>
  <si>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</si>
  <si>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</si>
  <si>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</si>
  <si>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</si>
  <si>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</si>
  <si>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</si>
  <si>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</si>
  <si>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</si>
  <si>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</si>
  <si>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</si>
  <si>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</si>
  <si>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</si>
  <si>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</si>
  <si>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</si>
  <si>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</si>
  <si>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</si>
  <si>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</si>
  <si>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</si>
  <si>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</si>
  <si>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</si>
  <si>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</si>
  <si>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</si>
  <si>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</si>
  <si>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</si>
  <si>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</si>
  <si>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</si>
  <si>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</si>
  <si>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</si>
  <si>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</si>
  <si>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</si>
  <si>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</si>
  <si>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</si>
  <si>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</si>
  <si>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</si>
  <si>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</si>
  <si>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</si>
  <si>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</si>
  <si>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</si>
  <si>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</si>
  <si>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</si>
  <si>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</si>
  <si>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</si>
  <si>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</si>
  <si>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</si>
  <si>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</si>
  <si>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</si>
  <si>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</si>
  <si>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</si>
  <si>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</si>
  <si>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</si>
  <si>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</si>
  <si>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</si>
  <si>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</si>
  <si>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</si>
  <si>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</si>
  <si>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</si>
  <si>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</si>
  <si>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</si>
  <si>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</si>
  <si>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</si>
  <si>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</si>
  <si>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</si>
  <si>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</si>
  <si>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</si>
  <si>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</si>
  <si>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</si>
  <si>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</si>
  <si>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</si>
  <si>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</si>
  <si>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</si>
  <si>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</si>
  <si>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</si>
  <si>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</si>
  <si>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</si>
  <si>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</si>
  <si>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</si>
  <si>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</si>
  <si>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</si>
  <si>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</si>
  <si>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</si>
  <si>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</si>
  <si>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</si>
  <si>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</si>
  <si>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</si>
  <si>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</si>
  <si>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</si>
  <si>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</si>
  <si>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</si>
  <si>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</si>
  <si>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</si>
  <si>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</si>
  <si>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</si>
  <si>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</si>
  <si>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</si>
  <si>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</si>
  <si>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</si>
  <si>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</si>
  <si>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</si>
  <si>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</si>
  <si>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</si>
  <si>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</si>
  <si>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</si>
  <si>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</si>
  <si>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</si>
  <si>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</si>
  <si>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</si>
  <si>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</si>
  <si>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</si>
  <si>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</si>
  <si>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</si>
  <si>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</si>
  <si>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</si>
  <si>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</si>
  <si>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</si>
  <si>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</si>
  <si>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</si>
  <si>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</si>
  <si>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</si>
  <si>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</si>
  <si>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</si>
  <si>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</si>
  <si>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</si>
  <si>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</si>
  <si>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</si>
  <si>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</si>
  <si>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</si>
  <si>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</si>
  <si>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</si>
  <si>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</si>
  <si>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</si>
  <si>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</si>
  <si>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</si>
  <si>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</si>
  <si>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</si>
  <si>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</si>
  <si>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</si>
  <si>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</si>
  <si>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</si>
  <si>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</si>
  <si>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</si>
  <si>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</si>
  <si>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</si>
  <si>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</si>
  <si>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</si>
  <si>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</si>
  <si>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</si>
  <si>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</si>
  <si>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</si>
  <si>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</si>
  <si>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</si>
  <si>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</si>
  <si>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</si>
  <si>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</si>
  <si>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</si>
  <si>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</si>
  <si>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</si>
  <si>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</si>
  <si>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</si>
  <si>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</si>
  <si>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</si>
  <si>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</si>
  <si>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</si>
  <si>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</si>
  <si>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</si>
  <si>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</si>
  <si>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</si>
  <si>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</si>
  <si>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</si>
  <si>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</si>
  <si>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</si>
  <si>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</si>
  <si>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</si>
  <si>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</si>
  <si>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</si>
  <si>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</si>
  <si>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</si>
  <si>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</si>
  <si>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</si>
  <si>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</si>
  <si>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</si>
  <si>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</si>
  <si>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</si>
  <si>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</si>
  <si>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</si>
  <si>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</si>
  <si>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</si>
  <si>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</si>
  <si>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</si>
  <si>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</si>
  <si>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</si>
  <si>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</si>
  <si>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</si>
  <si>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</si>
  <si>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</si>
  <si>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</si>
  <si>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</si>
  <si>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</si>
  <si>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</si>
  <si>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</si>
  <si>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</si>
  <si>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</si>
  <si>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</si>
  <si>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</si>
  <si>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</si>
  <si>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</si>
  <si>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</si>
  <si>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</si>
  <si>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</si>
  <si>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</si>
  <si>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</si>
  <si>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</si>
  <si>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</si>
  <si>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</si>
  <si>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</si>
  <si>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</si>
  <si>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</si>
  <si>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</si>
  <si>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</si>
  <si>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</si>
  <si>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</si>
  <si>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</si>
  <si>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</si>
  <si>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</si>
  <si>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</si>
  <si>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</si>
  <si>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</si>
  <si>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</si>
  <si>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</si>
  <si>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</si>
  <si>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</si>
  <si>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</si>
  <si>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</si>
  <si>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</si>
  <si>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</si>
  <si>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</si>
  <si>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</si>
  <si>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</si>
  <si>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</si>
  <si>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</si>
  <si>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</si>
  <si>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</si>
  <si>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</si>
  <si>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</si>
  <si>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</si>
  <si>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</si>
  <si>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</si>
  <si>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</si>
  <si>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</si>
  <si>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</si>
  <si>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</si>
  <si>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</si>
  <si>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</si>
  <si>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</si>
  <si>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</si>
  <si>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</si>
  <si>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</si>
  <si>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</si>
  <si>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</si>
  <si>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</si>
  <si>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</si>
  <si>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</si>
  <si>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</si>
  <si>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</si>
  <si>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</si>
  <si>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</si>
  <si>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</si>
  <si>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</si>
  <si>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</si>
  <si>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</si>
  <si>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</si>
  <si>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</si>
  <si>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</si>
  <si>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</si>
  <si>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</si>
  <si>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</si>
  <si>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</si>
  <si>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</si>
  <si>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</si>
  <si>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</si>
  <si>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</si>
  <si>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</si>
  <si>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</si>
  <si>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</si>
  <si>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</si>
  <si>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</si>
  <si>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</si>
  <si>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</si>
  <si>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</si>
  <si>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</si>
  <si>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</si>
  <si>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</si>
  <si>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</si>
  <si>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</si>
  <si>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</si>
  <si>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</si>
  <si>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</si>
  <si>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</si>
  <si>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</si>
  <si>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</si>
  <si>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</si>
  <si>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</si>
  <si>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</si>
  <si>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</si>
  <si>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</si>
  <si>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</si>
  <si>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</si>
  <si>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</si>
  <si>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</si>
  <si>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</si>
  <si>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</si>
  <si>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</si>
  <si>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</si>
  <si>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</si>
  <si>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</si>
  <si>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</si>
  <si>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</si>
  <si>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</si>
  <si>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</si>
  <si>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</si>
  <si>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</si>
  <si>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</si>
  <si>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</si>
  <si>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</si>
  <si>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</si>
  <si>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</si>
  <si>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</si>
  <si>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</si>
  <si>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</si>
  <si>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</si>
  <si>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</si>
  <si>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</si>
  <si>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</si>
  <si>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</si>
  <si>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</si>
  <si>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</si>
  <si>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</si>
  <si>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</si>
  <si>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</si>
  <si>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</si>
  <si>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</si>
  <si>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</si>
  <si>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</si>
  <si>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</si>
  <si>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</si>
  <si>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</si>
  <si>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</si>
  <si>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</si>
  <si>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</si>
  <si>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</si>
  <si>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</si>
  <si>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</si>
  <si>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</si>
  <si>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</si>
  <si>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</si>
  <si>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</si>
  <si>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</si>
  <si>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</si>
  <si>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</si>
  <si>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</si>
  <si>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</si>
  <si>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</si>
  <si>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</si>
  <si>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</si>
  <si>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</si>
  <si>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</si>
  <si>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</si>
  <si>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</si>
  <si>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</si>
  <si>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</si>
  <si>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</si>
  <si>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</si>
  <si>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</si>
  <si>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</si>
  <si>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</si>
  <si>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</si>
  <si>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</si>
  <si>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</si>
  <si>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</si>
  <si>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</si>
  <si>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</si>
  <si>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</si>
  <si>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</si>
  <si>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</si>
  <si>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</si>
  <si>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</si>
  <si>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</si>
  <si>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</si>
  <si>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</si>
  <si>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</si>
  <si>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</si>
  <si>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</si>
  <si>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</si>
  <si>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</si>
  <si>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</si>
  <si>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</si>
  <si>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</si>
  <si>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</si>
  <si>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</si>
  <si>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</si>
  <si>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</si>
  <si>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</si>
  <si>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</si>
  <si>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</si>
  <si>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</si>
  <si>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</si>
  <si>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</si>
  <si>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</si>
  <si>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</si>
  <si>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</si>
  <si>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</si>
  <si>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</si>
  <si>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</si>
  <si>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</si>
  <si>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</si>
  <si>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</si>
  <si>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</si>
  <si>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</si>
  <si>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</si>
  <si>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</si>
  <si>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</si>
  <si>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</si>
  <si>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</si>
  <si>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</si>
  <si>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</si>
  <si>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</si>
  <si>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</si>
  <si>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</si>
  <si>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</si>
  <si>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</si>
  <si>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</si>
  <si>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</si>
  <si>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</si>
  <si>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</si>
  <si>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</si>
  <si>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</si>
  <si>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</si>
  <si>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</si>
  <si>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</si>
  <si>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</si>
  <si>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</si>
  <si>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</si>
  <si>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</si>
  <si>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</si>
  <si>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</si>
  <si>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</si>
  <si>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</si>
  <si>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</si>
  <si>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</si>
  <si>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</si>
  <si>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</si>
  <si>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</si>
  <si>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</si>
  <si>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</si>
  <si>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</si>
  <si>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</si>
  <si>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</si>
  <si>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</si>
  <si>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</si>
  <si>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</si>
  <si>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</si>
  <si>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</si>
  <si>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</si>
  <si>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</si>
  <si>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</si>
  <si>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</si>
  <si>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</si>
  <si>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</si>
  <si>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</si>
  <si>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</si>
  <si>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</si>
  <si>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</si>
  <si>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</si>
  <si>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</si>
  <si>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</si>
  <si>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</si>
  <si>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</si>
  <si>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</si>
  <si>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</si>
  <si>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</si>
  <si>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</si>
  <si>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</si>
  <si>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</si>
  <si>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</si>
  <si>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</si>
  <si>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</si>
  <si>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</si>
  <si>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</si>
  <si>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</si>
  <si>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</si>
  <si>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</si>
  <si>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</si>
  <si>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</si>
  <si>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</si>
  <si>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</si>
  <si>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</si>
  <si>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</si>
  <si>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</si>
  <si>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</si>
  <si>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</si>
  <si>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</si>
  <si>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</si>
  <si>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</si>
  <si>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</si>
  <si>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</si>
  <si>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</si>
  <si>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</si>
  <si>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</si>
  <si>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</si>
  <si>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</si>
  <si>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</si>
  <si>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</si>
  <si>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</si>
  <si>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</si>
  <si>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</si>
  <si>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</si>
  <si>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</si>
  <si>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</si>
  <si>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</si>
  <si>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</si>
  <si>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</si>
  <si>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</si>
  <si>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</si>
  <si>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</si>
  <si>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</si>
  <si>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</si>
  <si>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</si>
  <si>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</si>
  <si>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</si>
  <si>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</si>
  <si>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</si>
  <si>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</si>
  <si>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</si>
  <si>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</si>
  <si>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</si>
  <si>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</si>
  <si>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</si>
  <si>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</si>
  <si>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</si>
  <si>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</si>
  <si>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</si>
  <si>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</si>
  <si>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</si>
  <si>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</si>
  <si>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</si>
  <si>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</si>
  <si>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</si>
  <si>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</si>
  <si>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</si>
  <si>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</si>
  <si>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</si>
  <si>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</si>
  <si>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</si>
  <si>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</si>
  <si>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</si>
  <si>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</si>
  <si>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</si>
  <si>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</si>
  <si>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</si>
  <si>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</si>
  <si>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</si>
  <si>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</si>
  <si>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</si>
  <si>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</si>
  <si>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</si>
  <si>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</si>
  <si>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</si>
  <si>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</si>
  <si>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</si>
  <si>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</si>
  <si>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</si>
  <si>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</si>
  <si>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</si>
  <si>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</si>
  <si>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</si>
  <si>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</si>
  <si>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</si>
  <si>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</si>
  <si>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</si>
  <si>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</si>
  <si>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</si>
  <si>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</si>
  <si>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</si>
  <si>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</si>
  <si>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</si>
  <si>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</si>
  <si>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</si>
  <si>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</si>
  <si>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</si>
  <si>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</si>
  <si>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</si>
  <si>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</si>
  <si>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</si>
  <si>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</si>
  <si>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</si>
  <si>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</si>
  <si>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</si>
  <si>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</si>
  <si>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</si>
  <si>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</si>
  <si>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</si>
  <si>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</si>
  <si>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</si>
  <si>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</si>
  <si>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</si>
  <si>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</si>
  <si>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</si>
  <si>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</si>
  <si>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</si>
  <si>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</si>
  <si>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</si>
  <si>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</si>
  <si>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</si>
  <si>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</si>
  <si>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</si>
  <si>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</si>
  <si>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</si>
  <si>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</si>
  <si>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</si>
  <si>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</si>
  <si>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</si>
  <si>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</si>
  <si>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</si>
  <si>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</si>
  <si>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</si>
  <si>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</si>
  <si>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</si>
  <si>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</si>
  <si>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</si>
  <si>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</si>
  <si>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</si>
  <si>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</si>
  <si>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</si>
  <si>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</si>
  <si>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</si>
  <si>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</si>
  <si>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</si>
  <si>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</si>
  <si>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</si>
  <si>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</si>
  <si>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</si>
  <si>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</si>
  <si>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</si>
  <si>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</si>
  <si>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</si>
  <si>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</si>
  <si>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</si>
  <si>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</si>
  <si>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</si>
  <si>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</si>
  <si>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</si>
  <si>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</si>
  <si>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</si>
  <si>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</si>
  <si>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</si>
  <si>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</si>
  <si>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</si>
  <si>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</si>
  <si>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</si>
  <si>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</si>
  <si>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</si>
  <si>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</si>
  <si>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</si>
  <si>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</si>
  <si>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</si>
  <si>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</si>
  <si>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</si>
  <si>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</si>
  <si>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</si>
  <si>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</si>
  <si>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</si>
  <si>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</si>
  <si>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</si>
  <si>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</si>
  <si>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</si>
  <si>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</si>
  <si>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</si>
  <si>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</si>
  <si>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</si>
  <si>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</si>
  <si>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</si>
  <si>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</si>
  <si>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</si>
  <si>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</si>
  <si>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</si>
  <si>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</si>
  <si>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</si>
  <si>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</si>
  <si>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</si>
  <si>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</si>
  <si>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</si>
  <si>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</si>
  <si>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</si>
  <si>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</si>
  <si>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</si>
  <si>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</si>
  <si>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</si>
  <si>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</si>
  <si>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</si>
  <si>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</si>
  <si>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</si>
  <si>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</si>
  <si>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</si>
  <si>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PCM-20251007-00000074</t>
  </si>
  <si>
    <t>ETA // 30mins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</si>
  <si>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</si>
  <si>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</si>
  <si>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</si>
  <si>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</si>
  <si>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</si>
  <si>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</si>
  <si>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PCM-20251007-00000065</t>
  </si>
  <si>
    <t>Main transformer in area burned and civil defense at site , team still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</si>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</sst>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0" totalsRowShown="0" headerRowDxfId="157" dataDxfId="156" headerRowBorderDxfId="154" tableBorderDxfId="155" totalsRowBorderDxfId="153">
  <autoFilter ref="A1:CJ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5" totalsRowShown="0" headerRowDxfId="15" dataDxfId="14" headerRowBorderDxfId="12" tableBorderDxfId="13">
  <autoFilter ref="A1:L2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274.10165937500278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45937.050085300929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45937.050085300929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45937.050085300929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45937.050085300929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45937.050085300929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45937.050085300929</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45937.050085300929</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45937.050085300929</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45937.050085300929</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45937.050085300929</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45937.050085300929</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45937.050085300929</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45937.050085300929</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45937.050085300929</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45937.050085300929</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45937.050085300929</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45937.050085300929</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45937.050085300929</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45937.050085300929</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45937.050085300929</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45937.050085300929</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45937.050085300929</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45937.050085300929</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45937.050085300929</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45937.050085300929</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45937.050085300929</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45937.050085300929</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45937.050085300929</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45937.050085300929</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45937.050085300929</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45937.050085300929</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45937.050085300929</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45937.050085300929</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45937.050085300929</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45937.050085300929</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45937.050085300929</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45937.050085300929</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45937.050085300929</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45937.050085300929</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45937.050085300929</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45937.050085300929</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45937.050085300929</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45937.050085300929</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45937.050085300929</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45937.050085300929</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45937.050085300929</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45937.050085300929</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45937.050085300929</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45937.050085300929</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45937.050085300929</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45937.050085300929</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45937.050085300929</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45937.050085300929</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45937.050085300929</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45937.050085300929</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45937.050085300929</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45937.050085300929</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45937.050085300929</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45937.050085300929</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45937.050085300929</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45937.050085300929</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45937.050085300929</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45937.050085300929</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45937.050085300929</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45937.050085300929</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45937.050085300929</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45937.050085300929</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45937.050085300929</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45937.050085300929</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45937.050085300929</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45937.050085300929</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45937.050085300929</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45937.050085300929</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45937.050085300929</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45937.050085300929</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45937.050085300929</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45937.050085300929</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45937.050085300929</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45937.050085300929</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45937.050085300929</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45937.050085300929</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45937.050085300929</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45937.050085300929</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45937.050085300929</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45937.050085300929</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45937.050085300929</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45937.050085300929</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45937.050085300929</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45937.050085300929</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45937.050085300929</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45937.050085300929</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45937.050085300929</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AEA90ECA-6087-4653-B2FC-5D0407D3C1D5}"/>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0"/>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130.32300196759752</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112.05024733796745</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0.33604594907956198</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0.17815243055520114</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26735</v>
      </c>
      <c r="E7" s="131" t="s">
        <v>39043</v>
      </c>
      <c r="F7" s="132">
        <v>45937.036041666666</v>
      </c>
      <c r="G7" s="133">
        <f ca="1">IFERROR(NOW()-F7,"-")</f>
        <v>1.4043634262634441E-2</v>
      </c>
      <c r="H7" s="132">
        <v>45937.029791666668</v>
      </c>
      <c r="I7" s="18" t="str">
        <f>IFERROR(VLOOKUP(D7,DB!A:F,6,0),"")</f>
        <v>Generator-SG</v>
      </c>
      <c r="J7" s="18" t="str">
        <f>IFERROR(VLOOKUP(D7,DB!A:G,7,0),"")</f>
        <v>Weak</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45937.050085300929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45937.050085300929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45937.050085300929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45937.050085300929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45937.050085300929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45937.050085300929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45937.050085300929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45937.050085300929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45937.050085300929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45937.050085300929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45937.050085300929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45937.050085300929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45937.050085300929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45937.050085300929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45937.050085300929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45937.050085300929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45937.050085300929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45937.050085300929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45937.050085300929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45937.050085300929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45937.050085300929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45937.050085300929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45937.050085300929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45937.050085300929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45937.050085300929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45937.050085300929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45937.050085300929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45937.050085300929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45937.050085300929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45937.050085300929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45937.050085300929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45937.050085300929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45937.050085300929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45937.050085300929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45937.050085300929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45937.050085300929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45937.050085300929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45937.050085300929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45937.050085300929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45937.050085300929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45937.050085300929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45937.050085300929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45937.050085300929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45937.050085300929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45937.050085300929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45937.050085300929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45937.050085300929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45937.050085300929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45937.050085300929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45937.050085300929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45937.050085300929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45937.050085300929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45937.050085300929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45937.050085300929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45937.050085300929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45937.050085300929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45937.050085300929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45937.050085300929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45937.050085300929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45937.050085300929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45937.050085300929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45937.050085300929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45937.050085300929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45937.050085300929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45937.050085300929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45937.050085300929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45937.050085300929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45937.050085300929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45937.050085300929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45937.050085300929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45937.050085300929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45937.050085300929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45937.050085300929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45937.050085300929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45937.050085300929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45937.050085300929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45937.050085300929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45937.050085300929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45937.050085300929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45937.050085300929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45937.050085300929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45937.050085300929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45937.050085300929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45937.050085300929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45937.050085300929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45937.050085300929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45937.050085300929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45937.050085300929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45937.050085300929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45937.050085300929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45937.050085300929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45937.050085300929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45937.050085300929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45937.050085300929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45937.050085300929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45937.050085300929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45937.050085300929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45937.050085300929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45937.050085300929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45937.050085300929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45937.050085300929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45937.050085300929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45937.050085300929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45937.050085300929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45937.050085300929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45937.050085300929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45937.050085300929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45937.050085300929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45937.050085300929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45937.050085300929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45937.050085300929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45937.050085300929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45937.050085300929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45937.050085300929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45937.050085300929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45937.050085300929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45937.050085300929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45937.050085300929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45937.050085300929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45937.050085300929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45937.050085300929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45937.050085300929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45937.050085300929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45937.050085300929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45937.050085300929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45937.050085300929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45937.050085300929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45937.050085300929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45937.050085300929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45937.050085300929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45937.050085300929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45937.050085300929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45937.050085300929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45937.050085300929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45937.050085300929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45937.050085300929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45937.050085300929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45937.050085300929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45937.050085300929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45937.050085300929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45937.050085300929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45937.050085300929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45937.050085300929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45937.050085300929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45937.050085300929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45937.050085300929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45937.050085300929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45937.050085300929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45937.050085300929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45937.050085300929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45937.050085300929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45937.050085300929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45937.050085300929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45937.050085300929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45937.050085300929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45937.050085300929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45937.050085300929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45937.050085300929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45937.050085300929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45937.050085300929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45937.050085300929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45937.050085300929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45937.050085300929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45937.050085300929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45937.050085300929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45937.050085300929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45937.050085300929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45937.050085300929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45937.050085300929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45937.050085300929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45937.050085300929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45937.050085300929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45937.050085300929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45937.050085300929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45937.050085300929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45937.050085300929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45937.050085300929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45937.050085300929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45937.050085300929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45937.050085300929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45937.050085300929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45937.050085300929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45937.050085300929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45937.050085300929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45937.050085300929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45937.050085300929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45937.050085300929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45937.050085300929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45937.050085300929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45937.050085300929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45937.050085300929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45937.050085300929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45937.050085300929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45937.050085300929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45937.050085300929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45937.050085300929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45937.050085300929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45937.050085300929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45937.050085300929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45937.050085300929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45937.050085300929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45937.050085300929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45937.050085300929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45937.050085300929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45937.050085300929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45937.050085300929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45937.050085300929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45937.050085300929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45937.050085300929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45937.050085300929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45937.050085300929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45937.050085300929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45937.050085300929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45937.050085300929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45937.050085300929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45937.050085300929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45937.050085300929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45937.050085300929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45937.050085300929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45937.050085300929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45937.050085300929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45937.050085300929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45937.050085300929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45937.050085300929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45937.050085300929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45937.050085300929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45937.050085300929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45937.050085300929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45937.050085300929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45937.050085300929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45937.050085300929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45937.050085300929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45937.050085300929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45937.050085300929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45937.050085300929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45937.050085300929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45937.050085300929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45937.050085300929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45937.050085300929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45937.050085300929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45937.050085300929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45937.050085300929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45937.050085300929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sheetData>
  <dataValidations count="2">
    <dataValidation allowBlank="1" showInputMessage="1" showErrorMessage="1" sqref="E1" xr:uid="{4D935161-CDD3-4592-B877-3FB59C99E142}"/>
    <dataValidation type="list" allowBlank="1" showInputMessage="1" showErrorMessage="1" sqref="E3:E2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0" ca="1" si="0">IFERROR(NOW()-F2,"-")</f>
        <v>45937.050085300929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45937.050085300929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45937.050085300929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45937.050085300929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45937.050085300929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45937.050085300929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45937.050085300929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45937.050085300929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45937.050085300929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45937.050085300929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45937.050085300929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45937.050085300929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45937.050085300929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45937.050085300929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45937.050085300929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45937.050085300929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45937.050085300929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45937.050085300929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45937.050085300929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45937.050085300929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45937.050085300929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45937.050085300929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45937.050085300929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45937.050085300929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45937.050085300929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45937.050085300929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45937.050085300929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45937.050085300929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45937.050085300929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45937.050085300929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45937.050085300929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45937.050085300929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45937.050085300929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45937.050085300929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45937.050085300929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45937.050085300929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45937.050085300929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45937.050085300929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45937.050085300929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45937.050085300929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45937.050085300929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45937.050085300929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45937.050085300929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45937.050085300929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45937.050085300929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45937.050085300929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45937.050085300929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45937.050085300929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45937.050085300929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45937.050085300929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45937.050085300929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45937.050085300929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45937.050085300929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45937.050085300929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45937.050085300929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45937.050085300929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45937.050085300929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45937.050085300929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45937.050085300929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45937.050085300929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45937.050085300929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45937.050085300929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45937.050085300929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45937.050085300929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45937.050085300929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45937.050085300929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45937.050085300929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45937.050085300929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45937.050085300929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45937.050085300929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45937.050085300929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45937.050085300929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45937.050085300929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45937.050085300929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45937.050085300929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45937.050085300929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45937.050085300929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45937.050085300929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45937.050085300929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45937.050085300929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45937.050085300929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45937.050085300929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45937.050085300929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45937.050085300929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45937.050085300929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45937.050085300929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45937.050085300929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45937.050085300929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45937.050085300929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45937.050085300929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45937.050085300929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45937.050085300929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45937.050085300929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45937.050085300929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45937.050085300929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45937.050085300929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45937.050085300929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45937.050085300929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45937.050085300929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45937.050085300929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45937.050085300929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45937.050085300929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45937.050085300929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45937.050085300929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45937.050085300929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45937.050085300929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45937.050085300929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45937.050085300929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45937.050085300929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45937.050085300929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45937.050085300929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45937.050085300929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45937.050085300929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45937.050085300929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45937.050085300929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45937.050085300929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45937.050085300929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45937.050085300929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45937.050085300929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45937.050085300929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45937.050085300929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45937.050085300929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45937.050085300929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45937.050085300929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45937.050085300929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45937.050085300929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45937.050085300929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45937.050085300929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45937.050085300929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45937.050085300929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45937.050085300929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45937.050085300929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45937.050085300929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45937.050085300929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45937.050085300929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45937.050085300929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45937.050085300929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45937.050085300929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45937.050085300929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45937.050085300929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45937.050085300929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45937.050085300929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45937.050085300929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45937.050085300929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45937.050085300929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45937.050085300929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45937.050085300929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45937.050085300929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45937.050085300929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45937.050085300929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45937.050085300929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45937.050085300929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45937.050085300929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45937.050085300929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45937.050085300929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45937.050085300929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45937.050085300929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45937.050085300929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45937.050085300929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45937.050085300929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45937.050085300929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45937.050085300929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45937.050085300929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45937.050085300929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45937.050085300929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45937.050085300929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45937.050085300929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45937.050085300929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45937.050085300929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45937.050085300929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45937.050085300929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45937.050085300929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45937.050085300929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45937.050085300929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45937.050085300929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45937.050085300929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45937.050085300929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45937.050085300929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45937.050085300929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45937.050085300929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45937.050085300929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45937.050085300929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45937.050085300929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45937.050085300929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45937.050085300929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45937.050085300929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45937.050085300929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45937.050085300929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45937.050085300929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45937.050085300929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45937.050085300929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45937.050085300929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45937.050085300929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45937.050085300929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45937.050085300929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45937.050085300929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45937.050085300929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45937.050085300929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45937.050085300929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45937.050085300929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45937.050085300929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45937.050085300929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45937.050085300929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45937.050085300929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45937.050085300929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45937.050085300929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45937.050085300929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45937.050085300929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45937.050085300929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45937.050085300929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45937.050085300929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45937.050085300929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45937.050085300929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45937.050085300929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45937.050085300929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45937.050085300929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45937.050085300929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45937.050085300929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45937.050085300929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45937.050085300929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45937.050085300929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45937.050085300929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45937.050085300929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45937.050085300929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45937.050085300929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45937.050085300929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45937.050085300929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45937.050085300929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45937.050085300929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45937.050085300929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45937.050085300929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45937.050085300929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45937.050085300929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45937.050085300929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45937.050085300929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45937.050085300929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45937.050085300929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45937.050085300929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45937.050085300929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45937.050085300929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45937.050085300929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45937.050085300929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45937.050085300929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45937.050085300929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45937.050085300929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45937.050085300929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45937.050085300929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45937.050085300929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45937.050085300929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45937.050085300929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45937.050085300929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45937.050085300929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45937.050085300929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45937.050085300929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45937.050085300929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45937.050085300929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45937.050085300929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45937.050085300929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45937.050085300929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45937.050085300929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45937.050085300929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45937.050085300929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45937.050085300929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45937.050085300929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45937.050085300929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45937.050085300929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45937.050085300929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45937.050085300929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45937.050085300929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45937.050085300929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45937.050085300929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45937.050085300929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45937.050085300929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45937.050085300929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45937.050085300929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45937.050085300929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45937.050085300929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45937.050085300929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45937.050085300929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45937.050085300929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45937.050085300929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45937.050085300929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45937.050085300929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45937.050085300929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45937.050085300929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45937.050085300929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45937.050085300929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45937.050085300929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45937.050085300929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45937.050085300929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45937.050085300929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45937.050085300929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45937.050085300929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45937.050085300929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45937.050085300929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45937.050085300929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45937.050085300929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45937.050085300929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45937.050085300929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45937.050085300929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45937.050085300929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45937.050085300929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45937.050085300929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45937.050085300929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45937.050085300929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45937.050085300929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45937.050085300929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45937.050085300929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45937.050085300929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45937.050085300929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45937.050085300929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45937.050085300929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45937.050085300929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45937.050085300929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45937.050085300929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45937.050085300929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45937.050085300929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45937.050085300929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45937.050085300929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45937.050085300929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45937.050085300929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45937.050085300929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45937.050085300929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45937.050085300929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45937.050085300929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45937.050085300929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45937.050085300929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45937.050085300929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45937.050085300929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45937.050085300929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45937.050085300929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45937.050085300929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45937.050085300929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45937.050085300929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45937.050085300929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45937.050085300929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45937.050085300929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45937.050085300929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45937.050085300929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45937.050085300929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45937.050085300929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45937.050085300929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45937.050085300929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45937.050085300929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45937.050085300929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45937.050085300929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45937.050085300929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45937.050085300929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45937.050085300929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45937.050085300929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45937.050085300929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45937.050085300929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45937.050085300929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45937.050085300929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45937.050085300929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45937.050085300929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45937.050085300929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45937.050085300929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45937.050085300929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45937.050085300929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45937.050085300929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45937.050085300929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45937.050085300929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45937.050085300929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45937.050085300929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45937.050085300929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45937.050085300929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45937.050085300929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45937.050085300929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45937.050085300929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45937.050085300929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45937.050085300929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45937.050085300929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45937.050085300929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45937.050085300929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45937.050085300929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45937.050085300929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45937.050085300929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45937.050085300929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45937.050085300929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45937.050085300929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45937.050085300929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45937.050085300929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45937.050085300929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45937.050085300929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45937.050085300929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45937.050085300929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45937.050085300929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45937.050085300929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45937.050085300929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45937.050085300929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45937.050085300929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45937.050085300929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45937.050085300929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45937.050085300929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45937.050085300929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45937.050085300929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45937.050085300929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45937.050085300929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45937.050085300929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45937.050085300929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45937.050085300929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45937.050085300929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45937.050085300929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45937.050085300929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45937.050085300929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45937.050085300929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45937.050085300929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45937.050085300929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45937.050085300929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45937.050085300929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45937.050085300929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45937.050085300929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45937.050085300929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45937.050085300929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45937.050085300929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45937.050085300929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45937.050085300929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45937.050085300929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45937.050085300929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45937.050085300929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45937.050085300929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45937.050085300929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45937.050085300929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45937.050085300929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45937.050085300929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45937.050085300929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45937.050085300929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45937.050085300929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45937.050085300929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45937.050085300929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45937.050085300929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45937.050085300929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45937.050085300929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45937.050085300929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45937.050085300929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45937.050085300929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45937.050085300929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45937.050085300929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45937.050085300929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45937.050085300929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45937.050085300929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45937.050085300929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45937.050085300929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45937.050085300929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45937.050085300929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45937.050085300929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45937.050085300929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45937.050085300929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45937.050085300929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45937.050085300929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45937.050085300929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45937.050085300929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45937.050085300929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45937.050085300929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45937.050085300929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45937.050085300929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45937.050085300929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45937.050085300929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45937.050085300929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45937.050085300929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45937.050085300929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45937.050085300929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45937.050085300929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45937.050085300929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45937.050085300929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45937.050085300929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45937.050085300929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45937.050085300929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45937.050085300929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45937.050085300929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45937.050085300929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45937.050085300929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45937.050085300929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45937.050085300929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45937.050085300929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45937.050085300929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45937.050085300929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45937.050085300929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45937.050085300929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45937.050085300929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45937.050085300929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45937.050085300929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45937.050085300929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45937.050085300929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45937.050085300929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45937.050085300929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45937.050085300929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45937.050085300929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45937.050085300929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45937.050085300929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45937.050085300929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45937.050085300929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45937.050085300929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45937.050085300929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45937.050085300929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45937.050085300929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45937.050085300929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45937.050085300929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45937.050085300929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45937.050085300929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45937.050085300929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45937.050085300929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45937.050085300929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45937.050085300929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45937.050085300929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45937.050085300929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45937.050085300929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45937.050085300929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45937.050085300929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45937.050085300929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45937.050085300929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45937.050085300929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45937.050085300929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45937.050085300929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45937.050085300929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45937.050085300929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45937.050085300929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45937.050085300929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45937.050085300929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45937.050085300929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45937.050085300929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45937.050085300929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45937.050085300929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45937.050085300929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45937.050085300929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45937.050085300929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45937.050085300929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45937.050085300929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45937.050085300929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45937.050085300929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45937.050085300929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45937.050085300929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45937.050085300929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45937.050085300929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45937.050085300929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45937.050085300929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45937.050085300929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45937.050085300929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45937.050085300929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45937.050085300929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45937.050085300929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45937.050085300929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45937.050085300929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45937.050085300929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45937.050085300929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45937.050085300929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45937.050085300929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45937.050085300929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45937.050085300929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45937.050085300929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45937.050085300929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45937.050085300929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45937.050085300929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45937.050085300929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45937.050085300929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45937.050085300929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45937.050085300929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45937.050085300929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45937.050085300929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45937.050085300929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45937.050085300929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45937.050085300929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45937.050085300929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45937.050085300929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45937.050085300929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45937.050085300929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45937.050085300929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45937.050085300929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45937.050085300929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45937.050085300929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45937.050085300929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45937.050085300929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45937.050085300929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45937.050085300929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45937.050085300929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45937.050085300929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45937.050085300929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45937.050085300929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45937.050085300929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45937.050085300929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45937.050085300929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45937.050085300929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45937.050085300929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45937.050085300929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45937.050085300929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45937.050085300929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45937.050085300929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45937.050085300929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45937.050085300929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45937.050085300929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45937.050085300929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45937.050085300929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45937.050085300929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45937.050085300929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45937.050085300929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45937.050085300929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45937.050085300929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45937.050085300929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45937.050085300929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45937.050085300929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45937.050085300929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45937.050085300929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45937.050085300929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45937.050085300929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45937.050085300929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45937.050085300929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45937.050085300929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45937.050085300929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45937.050085300929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45937.050085300929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45937.050085300929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45937.050085300929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45937.050085300929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45937.050085300929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45937.050085300929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45937.050085300929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45937.050085300929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45937.050085300929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45937.050085300929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45937.050085300929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45937.050085300929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45937.050085300929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45937.050085300929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45937.050085300929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45937.050085300929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45937.050085300929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45937.050085300929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45937.050085300929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45937.050085300929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45937.050085300929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45937.050085300929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45937.050085300929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45937.050085300929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45937.050085300929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45937.050085300929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45937.050085300929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45937.050085300929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45937.050085300929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45937.050085300929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45937.050085300929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45937.050085300929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45937.050085300929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45937.050085300929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45937.050085300929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45937.050085300929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45937.050085300929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45937.050085300929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45937.050085300929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45937.050085300929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45937.050085300929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45937.050085300929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45937.050085300929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45937.050085300929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45937.050085300929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45937.050085300929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45937.050085300929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45937.050085300929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45937.050085300929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45937.050085300929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45937.050085300929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45937.050085300929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45937.050085300929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45937.050085300929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45937.050085300929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45937.050085300929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45937.050085300929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45937.050085300929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45937.050085300929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45937.050085300929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45937.050085300929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45937.050085300929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45937.050085300929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45937.050085300929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45937.050085300929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45937.050085300929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45937.050085300929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45937.050085300929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45937.050085300929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45937.050085300929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45937.050085300929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45937.050085300929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45937.050085300929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45937.050085300929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45937.050085300929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45937.050085300929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45937.050085300929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45937.050085300929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45937.050085300929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45937.050085300929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45937.050085300929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45937.050085300929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45937.050085300929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45937.050085300929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45937.050085300929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45937.050085300929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45937.050085300929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45937.050085300929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45937.050085300929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45937.050085300929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45937.050085300929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45937.050085300929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45937.050085300929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45937.050085300929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45937.050085300929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45937.050085300929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45937.050085300929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45937.050085300929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45937.050085300929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45937.050085300929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45937.050085300929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45937.050085300929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45937.050085300929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45937.050085300929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45937.050085300929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45937.050085300929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45937.050085300929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45937.050085300929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45937.050085300929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45937.050085300929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45937.050085300929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45937.050085300929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45937.050085300929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45937.050085300929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45937.050085300929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45937.050085300929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45937.050085300929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45937.050085300929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45937.050085300929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45937.050085300929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45937.050085300929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45937.050085300929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45937.050085300929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45937.050085300929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45937.050085300929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45937.050085300929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45937.050085300929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45937.050085300929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45937.050085300929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45937.050085300929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45937.050085300929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45937.050085300929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45937.050085300929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45937.050085300929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45937.050085300929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45937.050085300929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45937.050085300929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45937.050085300929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45937.050085300929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45937.050085300929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45937.050085300929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45937.050085300929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45937.050085300929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45937.050085300929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45937.050085300929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45937.050085300929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45937.050085300929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45937.050085300929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45937.050085300929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45937.050085300929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45937.050085300929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45937.050085300929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45937.050085300929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45937.050085300929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45937.050085300929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45937.050085300929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45937.050085300929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45937.050085300929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45937.050085300929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45937.050085300929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45937.050085300929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45937.050085300929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45937.050085300929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45937.050085300929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45937.050085300929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45937.050085300929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45937.050085300929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45937.050085300929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45937.050085300929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45937.050085300929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45937.050085300929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45937.050085300929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45937.050085300929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45937.050085300929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45937.050085300929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45937.050085300929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45937.050085300929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45937.050085300929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45937.050085300929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45937.050085300929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45937.050085300929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45937.050085300929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45937.050085300929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45937.050085300929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45937.050085300929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45937.050085300929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45937.050085300929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45937.050085300929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45937.050085300929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45937.050085300929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45937.050085300929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45937.050085300929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45937.050085300929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45937.050085300929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45937.050085300929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45937.050085300929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45937.050085300929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45937.050085300929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45937.050085300929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45937.050085300929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45937.050085300929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45937.050085300929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45937.050085300929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45937.050085300929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45937.050085300929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45937.050085300929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45937.050085300929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45937.050085300929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45937.050085300929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45937.050085300929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45937.050085300929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45937.050085300929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45937.050085300929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45937.050085300929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45937.050085300929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45937.050085300929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45937.050085300929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45937.050085300929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45937.050085300929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45937.050085300929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45937.050085300929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45937.050085300929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45937.050085300929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45937.050085300929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45937.050085300929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45937.050085300929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45937.050085300929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45937.050085300929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45937.050085300929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45937.050085300929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45937.050085300929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45937.050085300929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45937.050085300929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45937.050085300929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45937.050085300929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45937.050085300929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45937.050085300929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45937.050085300929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45937.050085300929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45937.050085300929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45937.050085300929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45937.050085300929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45937.050085300929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45937.050085300929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45937.050085300929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45937.050085300929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45937.050085300929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45937.050085300929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45937.050085300929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45937.050085300929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45937.050085300929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45937.050085300929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45937.050085300929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45937.050085300929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45937.050085300929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45937.050085300929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45937.050085300929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45937.050085300929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45937.050085300929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45937.050085300929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45937.050085300929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45937.050085300929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45937.050085300929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45937.050085300929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45937.050085300929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45937.050085300929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45937.050085300929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45937.050085300929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45937.050085300929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45937.050085300929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45937.050085300929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45937.050085300929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45937.050085300929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45937.050085300929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45937.050085300929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45937.050085300929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45937.050085300929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45937.050085300929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45937.050085300929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45937.050085300929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45937.050085300929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45937.050085300929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45937.050085300929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45937.050085300929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45937.050085300929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45937.050085300929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45937.050085300929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45937.050085300929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45937.050085300929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45937.050085300929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45937.050085300929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45937.050085300929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45937.050085300929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45937.050085300929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45937.050085300929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45937.050085300929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45937.050085300929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45937.050085300929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45937.050085300929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45937.050085300929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45937.050085300929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45937.050085300929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45937.050085300929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45937.050085300929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45937.050085300929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45937.050085300929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45937.050085300929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45937.050085300929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45937.050085300929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45937.050085300929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45937.050085300929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45937.050085300929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45937.050085300929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45937.050085300929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45937.050085300929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45937.050085300929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45937.050085300929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45937.050085300929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45937.050085300929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45937.050085300929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45937.050085300929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45937.050085300929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45937.050085300929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45937.050085300929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45937.050085300929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45937.050085300929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45937.050085300929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45937.050085300929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45937.050085300929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45937.050085300929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45937.050085300929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45937.050085300929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45937.050085300929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45937.050085300929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45937.050085300929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45937.050085300929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45937.050085300929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45937.050085300929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45937.050085300929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45937.050085300929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45937.050085300929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45937.050085300929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45937.050085300929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45937.050085300929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45937.050085300929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45937.050085300929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45937.050085300929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45937.050085300929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45937.050085300929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45937.050085300929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45937.050085300929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45937.050085300929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45937.050085300929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45937.050085300929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45937.050085300929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45937.050085300929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45937.050085300929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45937.050085300929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45937.050085300929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45937.050085300929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45937.050085300929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45937.050085300929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45937.050085300929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45937.050085300929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45937.050085300929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45937.050085300929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45937.050085300929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45937.050085300929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45937.050085300929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45937.050085300929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45937.050085300929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45937.050085300929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45937.050085300929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45937.050085300929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45937.050085300929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45937.050085300929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45937.050085300929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45937.050085300929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45937.050085300929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45937.050085300929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45937.050085300929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45937.050085300929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45937.050085300929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45937.050085300929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45937.050085300929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45937.050085300929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45937.050085300929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45937.050085300929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45937.050085300929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45937.050085300929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45937.050085300929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45937.050085300929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45937.050085300929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45937.050085300929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45937.050085300929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45937.050085300929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45937.050085300929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45937.050085300929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45937.050085300929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45937.050085300929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45937.050085300929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45937.050085300929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45937.050085300929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45937.050085300929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45937.050085300929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45937.050085300929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45937.050085300929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45937.050085300929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45937.050085300929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45937.050085300929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45937.050085300929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45937.050085300929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45937.050085300929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45937.050085300929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45937.050085300929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45937.050085300929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45937.050085300929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45937.050085300929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45937.050085300929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45937.050085300929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45937.050085300929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45937.050085300929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45937.050085300929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45937.050085300929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45937.050085300929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45937.050085300929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45937.050085300929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45937.050085300929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45937.050085300929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45937.050085300929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45937.050085300929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45937.050085300929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45937.050085300929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45937.050085300929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45937.050085300929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45937.050085300929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45937.050085300929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45937.050085300929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45937.050085300929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45937.050085300929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45937.050085300929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45937.050085300929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45937.050085300929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45937.050085300929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45937.050085300929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45937.050085300929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45937.050085300929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45937.050085300929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45937.050085300929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45937.050085300929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45937.050085300929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45937.050085300929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45937.050085300929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45937.050085300929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45937.050085300929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45937.050085300929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45937.050085300929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45937.050085300929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45937.050085300929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45937.050085300929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45937.050085300929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45937.050085300929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45937.050085300929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45937.050085300929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45937.050085300929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45937.050085300929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45937.050085300929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45937.050085300929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45937.050085300929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45937.050085300929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45937.050085300929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45937.050085300929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45937.050085300929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45937.050085300929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45937.050085300929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45937.050085300929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45937.050085300929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45937.050085300929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45937.050085300929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45937.050085300929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45937.050085300929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45937.050085300929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45937.050085300929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45937.050085300929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45937.050085300929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45937.050085300929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45937.050085300929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45937.050085300929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45937.050085300929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45937.050085300929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45937.050085300929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45937.050085300929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45937.050085300929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45937.050085300929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45937.050085300929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45937.050085300929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45937.050085300929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45937.050085300929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45937.050085300929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45937.050085300929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45937.050085300929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45937.050085300929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45937.050085300929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45937.050085300929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45937.050085300929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45937.050085300929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45937.050085300929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45937.050085300929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45937.050085300929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45937.050085300929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45937.050085300929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45937.050085300929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45937.050085300929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45937.050085300929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45937.050085300929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45937.050085300929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45937.050085300929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45937.050085300929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45937.050085300929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45937.050085300929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45937.050085300929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45937.050085300929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45937.050085300929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45937.050085300929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45937.050085300929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45937.050085300929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45937.050085300929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45937.050085300929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45937.050085300929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45937.050085300929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45937.050085300929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45937.050085300929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45937.050085300929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45937.050085300929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45937.050085300929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45937.050085300929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45937.050085300929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45937.050085300929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45937.050085300929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45937.050085300929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45937.050085300929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45937.050085300929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45937.050085300929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45937.050085300929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45937.050085300929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45937.050085300929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45937.050085300929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45937.050085300929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45937.050085300929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45937.050085300929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45937.050085300929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45937.050085300929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45937.050085300929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45937.050085300929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45937.050085300929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45937.050085300929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45937.050085300929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45937.050085300929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45937.050085300929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45937.050085300929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45937.050085300929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45937.050085300929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45937.050085300929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45937.050085300929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45937.050085300929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45937.050085300929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45937.050085300929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45937.050085300929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45937.050085300929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45937.050085300929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45937.050085300929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45937.050085300929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45937.050085300929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45937.050085300929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45937.050085300929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45937.050085300929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45937.050085300929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45937.050085300929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45937.050085300929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45937.050085300929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45937.050085300929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45937.050085300929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45937.050085300929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45937.050085300929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45937.050085300929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45937.050085300929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45937.050085300929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45937.050085300929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45937.050085300929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45937.050085300929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45937.050085300929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45937.050085300929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45937.050085300929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45937.050085300929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45937.050085300929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45937.050085300929</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233.56936770833272</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1.893140856482205</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0.28561770833766786</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1</v>
      </c>
      <c r="D5" s="143" t="s">
        <v>24150</v>
      </c>
      <c r="E5" s="144" t="s">
        <v>39043</v>
      </c>
      <c r="F5" s="145">
        <v>45937.027083333334</v>
      </c>
      <c r="G5" s="146">
        <f ca="1">IFERROR(NOW()-F5,"")</f>
        <v>2.3001967594609596E-2</v>
      </c>
      <c r="H5" s="145">
        <v>45936.974849537037</v>
      </c>
      <c r="I5" s="141" t="str">
        <f>IFERROR(VLOOKUP(D5,DB!A:F,6,0),"")</f>
        <v>SCECO</v>
      </c>
      <c r="J5" s="141" t="str">
        <f>IFERROR(VLOOKUP(D5,DB!A:G,7,0),"")</f>
        <v>Good+Vandalized+Vandalized</v>
      </c>
      <c r="K5" s="148" t="s">
        <v>39063</v>
      </c>
      <c r="L5" s="143" t="str">
        <f>IFERROR(VLOOKUP(D5,DB!A:I,9,0),"")</f>
        <v>Latis</v>
      </c>
    </row>
    <row r="6" spans="1:16" ht="15" customHeight="1">
      <c r="A6" s="141"/>
      <c r="B6" s="141" t="str">
        <f>IFERROR(VLOOKUP(D6,DB!A:K,11,0),"")</f>
        <v/>
      </c>
      <c r="C6" s="142"/>
      <c r="D6" s="143"/>
      <c r="E6" s="144"/>
      <c r="F6" s="145"/>
      <c r="G6" s="146">
        <f ca="1">IFERROR(NOW()-F6,"")</f>
        <v>45937.050085300929</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45937.050085300929</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45937.050085300929</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45937.050085300929</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45937.050085300929</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45937.050085300929</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45937.050085300929</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45937.050085300929</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45937.050085300929</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45937.050085300929</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45937.050085300929</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45937.050085300929</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45937.050085300929</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45937.050085300929</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45937.050085300929</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45937.050085300929</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45937.050085300929</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45937.050085300929</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45937.050085300929</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45937.050085300929</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45937.050085300929</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45937.050085300929</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45937.050085300929</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45937.050085300929</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45937.050085300929</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45937.050085300929</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45937.050085300929</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45937.050085300929</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45937.050085300929</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45937.050085300929</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45937.050085300929</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45937.050085300929</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45937.050085300929</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45937.050085300929</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45937.050085300929</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45937.050085300929</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45937.050085300929</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45937.050085300929</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45937.050085300929</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45937.050085300929</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45937.050085300929</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45937.050085300929</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45937.050085300929</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45937.050085300929</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45937.050085300929</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45937.050085300929</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45937.050085300929</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45937.050085300929</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45937.050085300929</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45937.050085300929</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45937.050085300929</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45937.050085300929</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45937.050085300929</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45937.050085300929</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45937.050085300929</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45937.050085300929</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45937.050085300929</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45937.050085300929</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45937.050085300929</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45937.050085300929</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45937.050085300929</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45937.050085300929</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45937.050085300929</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45937.050085300929</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45937.050085300929</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45937.050085300929</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45937.050085300929</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45937.050085300929</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45937.050085300929</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45937.050085300929</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45937.050085300929</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45937.050085300929</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45937.050085300929</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45937.050085300929</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45937.050085300929</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45937.050085300929</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45937.050085300929</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45937.050085300929</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45937.050085300929</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45937.050085300929</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45937.050085300929</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45937.050085300929</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45937.050085300929</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45937.050085300929</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45937.050085300929</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45937.050085300929</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45937.050085300929</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45937.050085300929</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45937.050085300929</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45937.050085300929</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45937.050085300929</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45937.050085300929</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45937.050085300929</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45937.050085300929</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45937.050085300929</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45937.050085300929</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45937.050085300929</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45937.050085300929</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45937.050085300929</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45937.050085300929</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45937.050085300929</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45937.050085300929</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45937.050085300929</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45937.050085300929</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45937.050085300929</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45937.050085300929</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45937.050085300929</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45937.050085300929</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45937.050085300929</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45937.050085300929</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45937.050085300929</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45937.050085300929</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45937.050085300929</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45937.050085300929</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45937.050085300929</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45937.050085300929</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45937.050085300929</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45937.050085300929</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45937.050085300929</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45937.050085300929</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45937.050085300929</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45937.050085300929</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45937.050085300929</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45937.050085300929</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45937.050085300929</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45937.050085300929</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45937.050085300929</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45937.050085300929</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45937.050085300929</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45937.050085300929</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45937.050085300929</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45937.050085300929</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45937.050085300929</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45937.050085300929</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45937.050085300929</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45937.050085300929</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45937.050085300929</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45937.050085300929</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45937.050085300929</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45937.050085300929</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45937.050085300929</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45937.050085300929</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45937.050085300929</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45937.050085300929</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45937.050085300929</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45937.050085300929</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45937.050085300929</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45937.050085300929</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45937.050085300929</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45937.050085300929</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45937.050085300929</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45937.050085300929</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45937.050085300929</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45937.050085300929</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45937.050085300929</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45937.050085300929</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45937.050085300929</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45937.050085300929</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45937.050085300929</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45937.050085300929</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45937.050085300929</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45937.050085300929</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45937.050085300929</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45937.050085300929</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45937.050085300929</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45937.050085300929</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45937.050085300929</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45937.050085300929</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45937.050085300929</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45937.050085300929</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45937.050085300929</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45937.050085300929</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45937.050085300929</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45937.050085300929</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45937.050085300929</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45937.050085300929</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45937.050085300929</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45937.050085300929</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45937.050085300929</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45937.050085300929</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45937.050085300929</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45937.050085300929</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45937.050085300929</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45937.050085300929</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45937.050085300929</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45937.050085300929</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45937.050085300929</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45937.050085300929</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45937.050085300929</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45937.050085300929</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45937.050085300929</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45937.050085300929</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45937.050085300929</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45937.050085300929</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45937.050085300929</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45937.050085300929</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45937.050085300929</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45937.050085300929</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45937.050085300929</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45937.050085300929</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45937.050085300929</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45937.050085300929</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45937.050085300929</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45937.050085300929</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45937.050085300929</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45937.050085300929</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45937.050085300929</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45937.050085300929</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45937.050085300929</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45937.050085300929</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45937.050085300929</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45937.050085300929</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45937.050085300929</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45937.050085300929</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45937.050085300929</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45937.050085300929</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45937.050085300929</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45937.050085300929</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45937.050085300929</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45937.050085300929</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45937.050085300929</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45937.050085300929</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45937.050085300929</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45937.050085300929</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45937.050085300929</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45937.050085300929</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45937.050085300929</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45937.050085300929</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45937.050085300929</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45937.050085300929</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45937.050085300929</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45937.050085300929</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45937.050085300929</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45937.050085300929</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45937.050085300929</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45937.050085300929</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45937.050085300929</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45937.050085300929</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45937.050085300929</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45937.050085300929</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45937.050085300929</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45937.050085300929</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45937.050085300929</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45937.050085300929</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45937.050085300929</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45937.050085300929</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45937.050085300929</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45937.050085300929</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45937.050085300929</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45937.050085300929</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45937.050085300929</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45937.050085300929</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45937.050085300929</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45937.050085300929</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45937.050085300929</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45937.050085300929</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45937.050085300929</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45937.050085300929</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45937.050085300929</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45937.050085300929</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45937.050085300929</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45937.050085300929</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45937.050085300929</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45937.050085300929</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45937.050085300929</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45937.050085300929</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45937.050085300929</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45937.050085300929</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45937.050085300929</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45937.050085300929</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45937.050085300929</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45937.050085300929</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45937.050085300929</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45937.050085300929</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45937.050085300929</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45937.050085300929</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45937.050085300929</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45937.050085300929</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45937.050085300929</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45937.050085300929</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45937.050085300929</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45937.050085300929</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45937.050085300929</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45937.050085300929</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45937.050085300929</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45937.050085300929</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45937.050085300929</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45937.050085300929</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45937.050085300929</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45937.050085300929</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45937.050085300929</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45937.050085300929</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45937.050085300929</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45937.050085300929</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45937.050085300929</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45937.050085300929</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45937.050085300929</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45937.050085300929</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45937.050085300929</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45937.050085300929</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45937.050085300929</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45937.050085300929</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45937.050085300929</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45937.050085300929</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45937.050085300929</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45937.050085300929</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45937.050085300929</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45937.050085300929</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45937.050085300929</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45937.050085300929</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45937.050085300929</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45937.050085300929</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45937.050085300929</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45937.050085300929</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45937.050085300929</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45937.050085300929</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45937.050085300929</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45937.050085300929</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45937.050085300929</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45937.050085300929</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45937.050085300929</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45937.050085300929</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45937.050085300929</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45937.050085300929</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45937.050085300929</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45937.050085300929</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45937.050085300929</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45937.050085300929</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45937.050085300929</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45937.050085300929</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45937.050085300929</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45937.050085300929</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45937.050085300929</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45937.050085300929</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45937.050085300929</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45937.050085300929</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45937.050085300929</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45937.050085300929</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45937.050085300929</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45937.050085300929</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45937.050085300929</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45937.050085300929</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45937.050085300929</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45937.050085300929</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45937.050085300929</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45937.050085300929</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45937.050085300929</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45937.050085300929</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45937.050085300929</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45937.050085300929</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45937.050085300929</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45937.050085300929</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45937.050085300929</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45937.050085300929</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45937.050085300929</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45937.050085300929</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45937.050085300929</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45937.050085300929</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45937.050085300929</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45937.050085300929</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45937.050085300929</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45937.050085300929</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45937.050085300929</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45937.050085300929</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45937.050085300929</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45937.050085300929</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45937.050085300929</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45937.050085300929</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45937.050085300929</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45937.050085300929</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45937.050085300929</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45937.050085300929</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45937.050085300929</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45937.050085300929</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45937.050085300929</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45937.050085300929</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45937.050085300929</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45937.050085300929</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45937.050085300929</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45937.050085300929</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45937.050085300929</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45937.050085300929</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45937.050085300929</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45937.050085300929</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45937.050085300929</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45937.050085300929</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45937.050085300929</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45937.050085300929</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45937.050085300929</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45937.050085300929</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45937.050085300929</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45937.050085300929</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45937.050085300929</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45937.050085300929</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45937.050085300929</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45937.050085300929</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45937.050085300929</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45937.050085300929</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45937.050085300929</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45937.050085300929</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45937.050085300929</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45937.050085300929</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45937.050085300929</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45937.050085300929</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45937.050085300929</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45937.050085300929</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45937.050085300929</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45937.050085300929</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45937.050085300929</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45937.050085300929</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45937.050085300929</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45937.050085300929</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45937.050085300929</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45937.050085300929</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45937.050085300929</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45937.050085300929</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45937.050085300929</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45937.050085300929</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45937.050085300929</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45937.050085300929</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45937.050085300929</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45937.050085300929</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45937.050085300929</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45937.050085300929</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45937.050085300929</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45937.050085300929</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45937.050085300929</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45937.050085300929</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45937.050085300929</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45937.050085300929</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45937.050085300929</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45937.050085300929</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45937.050085300929</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45937.050085300929</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45937.050085300929</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45937.050085300929</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45937.050085300929</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45937.050085300929</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45937.050085300929</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45937.050085300929</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45937.050085300929</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45937.050085300929</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45937.050085300929</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45937.050085300929</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45937.050085300929</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45937.050085300929</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45937.050085300929</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45937.050085300929</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45937.050085300929</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45937.050085300929</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45937.050085300929</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45937.050085300929</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45937.050085300929</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45937.050085300929</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45937.050085300929</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45937.050085300929</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45937.050085300929</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45937.050085300929</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45937.050085300929</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45937.050085300929</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45937.050085300929</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45937.050085300929</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45937.050085300929</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45937.050085300929</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45937.050085300929</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45937.050085300929</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45937.050085300929</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45937.050085300929</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45937.050085300929</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45937.050085300929</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45937.050085300929</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45937.050085300929</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45937.050085300929</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45937.050085300929</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45937.050085300929</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45937.050085300929</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45937.050085300929</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45937.050085300929</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45937.050085300929</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45937.050085300929</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45937.050085300929</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45937.050085300929</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45937.050085300929</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45937.050085300929</v>
      </c>
      <c r="H489" s="145"/>
      <c r="I489" s="141" t="str">
        <f>IFERROR(VLOOKUP(D489,DB!A:F,6,0),"")</f>
        <v/>
      </c>
      <c r="J489" s="141" t="str">
        <f>IFERROR(VLOOKUP(D489,DB!A:G,7,0),"")</f>
        <v/>
      </c>
      <c r="K489" s="148"/>
      <c r="L489" s="143" t="str">
        <f>IFERROR(VLOOKUP(D489,DB!A:I,9,0),"")</f>
        <v/>
      </c>
    </row>
    <row r="490" spans="1:12" ht="15" customHeight="1">
      <c r="A490" s="149"/>
      <c r="B490" s="149" t="str">
        <f>IFERROR(VLOOKUP(D490,DB!A:K,11,0),"")</f>
        <v/>
      </c>
      <c r="C490" s="150"/>
      <c r="D490" s="151"/>
      <c r="E490" s="152"/>
      <c r="F490" s="153"/>
      <c r="G490" s="154">
        <f ca="1">IFERROR(NOW()-F490,"")</f>
        <v>45937.050085300929</v>
      </c>
      <c r="H490" s="153"/>
      <c r="I490" s="149" t="str">
        <f>IFERROR(VLOOKUP(D490,DB!A:F,6,0),"")</f>
        <v/>
      </c>
      <c r="J490" s="149" t="str">
        <f>IFERROR(VLOOKUP(D490,DB!A:G,7,0),"")</f>
        <v/>
      </c>
      <c r="K490" s="155"/>
      <c r="L490" s="151" t="str">
        <f>IFERROR(VLOOKUP(D490,DB!A:I,9,0),"")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45.218025115740602</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10.861207986112277</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137"/>
      <c r="E4" s="37"/>
      <c r="F4" s="38"/>
      <c r="G4" s="39">
        <f ca="1">IFERROR(NOW()-F4,"-")</f>
        <v>45937.050085300929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45937.050085300929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45937.050085300929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45937.050085300929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45937.050085300929</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45937.050085300929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45937.050085300929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45937.050085300929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45937.050085300929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45937.050085300929</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45937.050085300929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45937.050085300929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45937.050085300929</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45937.050085300929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45937.050085300929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45937.050085300929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45937.050085300929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45937.050085300929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45937.050085300929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45937.050085300929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45937.050085300929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45937.050085300929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45937.050085300929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45937.050085300929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45937.050085300929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45937.050085300929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45937.050085300929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45937.050085300929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45937.050085300929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45937.050085300929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45937.050085300929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45937.050085300929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45937.050085300929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45937.050085300929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45937.050085300929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45937.050085300929</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45937.050085300929</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45937.050085300929</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45937.050085300929</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45937.050085300929</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45937.050085300929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45937.050085300929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45937.050085300929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45937.050085300929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45937.050085300929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45937.050085300929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45937.050085300929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45937.050085300929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45937.050085300929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45937.050085300929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45937.050085300929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45937.050085300929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45937.050085300929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45937.050085300929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45937.050085300929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45937.050085300929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45937.050085300929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45937.050085300929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45937.050085300929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45937.050085300929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45937.050085300929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45937.050085300929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45937.050085300929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45937.050085300929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45937.050085300929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45937.050085300929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45937.050085300929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45937.050085300929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45937.050085300929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45937.050085300929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45937.050085300929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45937.050085300929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45937.050085300929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45937.050085300929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45937.050085300929</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45937.050085300929</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45937.050085300929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45937.050085300929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45937.050085300929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45937.050085300929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45937.050085300929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45937.050085300929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45937.050085300929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45937.050085300929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45937.050085300929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45937.050085300929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45937.050085300929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45937.050085300929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45937.050085300929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45937.050085300929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45937.050085300929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45937.050085300929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45937.050085300929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45937.050085300929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45937.050085300929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45937.050085300929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45937.050085300929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45937.050085300929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45937.050085300929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45937.050085300929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45937.050085300929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45937.050085300929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45937.050085300929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45937.050085300929</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45937.050085300929</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45937.050085300929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45937.050085300929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45937.050085300929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45937.050085300929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45937.050085300929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45937.050085300929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45937.050085300929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45937.050085300929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45937.050085300929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45937.050085300929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45937.050085300929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45937.050085300929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45937.050085300929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45937.050085300929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45937.050085300929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45937.050085300929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45937.050085300929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45937.050085300929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45937.050085300929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45937.050085300929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45937.050085300929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45937.050085300929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45937.050085300929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45937.050085300929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45937.050085300929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45937.050085300929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45937.050085300929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45937.050085300929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45937.050085300929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45937.050085300929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45937.050085300929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45937.050085300929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45937.050085300929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45937.050085300929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45937.050085300929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45937.050085300929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45937.050085300929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45937.050085300929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45937.050085300929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45937.050085300929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45937.050085300929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45937.050085300929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45937.050085300929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45937.050085300929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45937.050085300929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45937.050085300929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45937.050085300929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45937.050085300929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45937.050085300929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45937.050085300929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45937.050085300929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45937.050085300929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45937.050085300929</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45937.050085300929</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5"/>
  <sheetViews>
    <sheetView tabSelected="1" workbookViewId="0">
      <selection activeCell="H10" sqref="H10"/>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10.277238078706432</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45937.050085300929</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3.1691130787075963</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2.1078399305552011</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22">
        <v>3</v>
      </c>
      <c r="D6" s="120" t="s">
        <v>32672</v>
      </c>
      <c r="E6" s="123"/>
      <c r="F6" s="124"/>
      <c r="G6" s="89">
        <f ca="1">IFERROR(NOW()-F6,"-")</f>
        <v>45937.050085300929</v>
      </c>
      <c r="H6" s="124">
        <v>45937.042511574073</v>
      </c>
      <c r="I6" s="120" t="str">
        <f>IFERROR(VLOOKUP(D6,DB!A:F,6,0),"")</f>
        <v>SCECO</v>
      </c>
      <c r="J6" s="119" t="str">
        <f>IFERROR(VLOOKUP(D6,DB!A:G,7,0),"")</f>
        <v>Dead+No BB Design</v>
      </c>
      <c r="K6" s="125"/>
      <c r="L6" s="126" t="str">
        <f>IFERROR(VLOOKUP(D6,DB!A:I,9,0),"")</f>
        <v>Latis</v>
      </c>
    </row>
    <row r="7" spans="1:16383" ht="31.5" customHeight="1">
      <c r="A7" s="121"/>
      <c r="B7" s="120" t="str">
        <f>IFERROR(VLOOKUP(D7,DB!A:K,11,0),"")</f>
        <v/>
      </c>
      <c r="C7" s="122"/>
      <c r="D7" s="120"/>
      <c r="E7" s="123"/>
      <c r="F7" s="124"/>
      <c r="G7" s="89">
        <f ca="1">IFERROR(NOW()-F7,"-")</f>
        <v>45937.050085300929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45937.050085300929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45937.050085300929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0"/>
      <c r="E10" s="123"/>
      <c r="F10" s="124"/>
      <c r="G10" s="89">
        <f ca="1">IFERROR(NOW()-F10,"-")</f>
        <v>45937.050085300929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45937.050085300929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45937.050085300929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45937.050085300929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45937.050085300929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45937.050085300929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45937.050085300929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45937.050085300929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45937.050085300929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45937.050085300929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45937.050085300929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45937.050085300929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45937.050085300929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45937.050085300929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45937.050085300929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45937.050085300929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45937.050085300929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45937.050085300929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45937.050085300929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45937.050085300929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45937.050085300929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45937.050085300929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45937.050085300929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45937.050085300929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45937.050085300929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45937.050085300929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45937.050085300929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45937.050085300929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45937.050085300929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45937.050085300929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45937.050085300929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45937.050085300929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45937.050085300929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45937.050085300929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45937.050085300929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45937.050085300929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45937.050085300929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45937.050085300929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45937.050085300929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45937.050085300929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45937.050085300929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45937.050085300929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45937.050085300929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45937.050085300929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45937.050085300929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45937.050085300929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45937.050085300929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45937.050085300929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45937.050085300929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45937.050085300929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45937.050085300929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45937.050085300929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45937.050085300929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45937.050085300929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45937.050085300929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45937.050085300929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45937.050085300929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45937.050085300929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45937.050085300929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45937.050085300929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45937.050085300929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45937.050085300929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45937.050085300929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45937.050085300929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45937.050085300929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45937.050085300929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45937.050085300929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45937.050085300929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45937.050085300929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45937.050085300929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45937.050085300929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45937.050085300929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45937.050085300929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45937.050085300929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45937.050085300929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45937.050085300929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45937.050085300929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45937.050085300929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45937.050085300929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45937.050085300929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45937.050085300929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45937.050085300929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45937.050085300929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45937.050085300929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45937.050085300929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45937.050085300929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45937.050085300929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45937.050085300929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45937.050085300929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45937.050085300929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45937.050085300929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45937.050085300929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45937.050085300929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45937.050085300929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45937.050085300929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45937.050085300929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45937.050085300929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45937.050085300929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45937.050085300929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45937.050085300929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45937.050085300929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45937.050085300929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45937.050085300929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45937.050085300929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45937.050085300929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45937.050085300929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45937.050085300929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45937.050085300929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45937.050085300929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45937.050085300929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45937.050085300929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45937.050085300929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45937.050085300929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45937.050085300929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45937.050085300929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45937.050085300929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45937.050085300929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45937.050085300929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45937.050085300929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45937.050085300929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45937.050085300929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45937.050085300929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45937.050085300929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45937.050085300929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45937.050085300929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45937.050085300929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45937.050085300929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45937.050085300929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45937.050085300929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45937.050085300929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45937.050085300929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45937.050085300929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45937.050085300929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45937.050085300929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45937.050085300929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45937.050085300929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45937.050085300929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45937.050085300929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45937.050085300929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45937.050085300929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45937.050085300929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45937.050085300929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45937.050085300929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45937.050085300929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45937.050085300929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45937.050085300929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45937.050085300929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45937.050085300929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45937.050085300929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45937.050085300929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45937.050085300929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45937.050085300929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45937.050085300929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45937.050085300929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45937.050085300929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45937.050085300929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45937.050085300929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45937.050085300929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45937.050085300929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45937.050085300929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45937.050085300929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45937.050085300929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45937.050085300929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45937.050085300929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45937.050085300929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45937.050085300929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45937.050085300929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45937.050085300929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45937.050085300929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45937.050085300929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45937.050085300929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45937.050085300929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45937.050085300929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45937.050085300929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45937.050085300929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45937.050085300929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45937.050085300929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45937.050085300929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45937.050085300929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45937.050085300929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45937.050085300929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45937.050085300929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45937.050085300929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45937.050085300929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45937.050085300929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45937.050085300929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45937.050085300929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45937.050085300929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45937.050085300929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45937.050085300929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45937.050085300929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45937.050085300929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45937.050085300929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45937.050085300929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45937.050085300929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45937.050085300929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45937.050085300929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45937.050085300929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45937.050085300929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45937.050085300929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45937.050085300929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45937.050085300929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45937.050085300929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45937.050085300929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45937.050085300929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45937.050085300929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45937.050085300929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45937.050085300929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45937.050085300929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45937.050085300929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45937.050085300929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45937.050085300929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45937.050085300929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45937.050085300929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45937.050085300929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45937.050085300929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45937.050085300929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45937.050085300929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45937.050085300929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45937.050085300929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45937.050085300929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45937.050085300929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45937.050085300929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45937.050085300929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45937.050085300929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45937.050085300929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45937.050085300929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45937.050085300929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45937.050085300929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45937.050085300929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45937.050085300929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45937.050085300929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45937.050085300929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45937.050085300929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45937.050085300929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45937.050085300929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45937.050085300929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45937.050085300929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45937.050085300929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45937.050085300929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45937.050085300929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45937.050085300929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45937.050085300929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45937.050085300929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45937.050085300929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45937.050085300929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45937.050085300929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45937.050085300929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45937.050085300929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45937.050085300929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45937.050085300929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45937.050085300929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45937.050085300929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45937.050085300929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45937.050085300929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45937.050085300929</v>
      </c>
      <c r="H265" s="124"/>
      <c r="I265" s="120" t="str">
        <f>IFERROR(VLOOKUP(D265,DB!A:F,6,0),"")</f>
        <v/>
      </c>
      <c r="J265" s="119" t="str">
        <f>IFERROR(VLOOKUP(D265,DB!A:G,7,0),"")</f>
        <v/>
      </c>
      <c r="K265" s="125"/>
      <c r="L265" s="126" t="str">
        <f>IFERROR(VLOOKUP(D265,DB!A:I,9,0),"")</f>
        <v/>
      </c>
    </row>
  </sheetData>
  <dataValidations count="2">
    <dataValidation allowBlank="1" showInputMessage="1" showErrorMessage="1" sqref="E1" xr:uid="{380493DB-286A-4683-AF55-C78F04945A49}"/>
    <dataValidation type="list" allowBlank="1" showInputMessage="1" showErrorMessage="1" sqref="E3 E5:E2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2025-10-06T22:13:53Z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