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369" documentId="13_ncr:1_{F6CB121F-512D-4AA6-A0C1-0FB36C537598}" xr6:coauthVersionLast="47" xr6:coauthVersionMax="47" xr10:uidLastSave="{E367EB78-8A89-4532-8DF6-ABA0C0AFBCC0}"/>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7" i="2"/>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G7" i="2"/>
  <c r="I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<sst xmlns="http://schemas.openxmlformats.org/spreadsheetml/2006/main" count="178565" uniqueCount="39068">
  <si>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</si>
  <si>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</si>
  <si>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</si>
  <si>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</si>
  <si>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</si>
  <si>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</si>
  <si>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</si>
  <si>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</si>
  <si>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</si>
  <si>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</si>
  <si>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</si>
  <si>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</si>
  <si>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</si>
  <si>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</si>
  <si>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</si>
  <si>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</si>
  <si>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</si>
  <si>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</si>
  <si>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</si>
  <si>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</si>
  <si>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</si>
  <si>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</si>
  <si>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</si>
  <si>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</si>
  <si>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</si>
  <si>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</si>
  <si>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</si>
  <si>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</si>
  <si>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</si>
  <si>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</si>
  <si>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</si>
  <si>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</si>
  <si>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</si>
  <si>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</si>
  <si>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</si>
  <si>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</si>
  <si>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</si>
  <si>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</si>
  <si>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</si>
  <si>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</si>
  <si>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</si>
  <si>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</si>
  <si>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</si>
  <si>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</si>
  <si>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</si>
  <si>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</si>
  <si>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</si>
  <si>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</si>
  <si>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</si>
  <si>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</si>
  <si>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</si>
  <si>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</si>
  <si>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</si>
  <si>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</si>
  <si>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</si>
  <si>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</si>
  <si>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</si>
  <si>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</si>
  <si>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</si>
  <si>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</si>
  <si>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</si>
  <si>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</si>
  <si>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</si>
  <si>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</si>
  <si>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</si>
  <si>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</si>
  <si>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</si>
  <si>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</si>
  <si>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</si>
  <si>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</si>
  <si>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</si>
  <si>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</si>
  <si>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</si>
  <si>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</si>
  <si>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</si>
  <si>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</si>
  <si>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</si>
  <si>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</si>
  <si>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</si>
  <si>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</si>
  <si>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</si>
  <si>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</si>
  <si>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</si>
  <si>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</si>
  <si>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</si>
  <si>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</si>
  <si>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</si>
  <si>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</si>
  <si>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</si>
  <si>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</si>
  <si>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</si>
  <si>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</si>
  <si>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</si>
  <si>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</si>
  <si>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</si>
  <si>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</si>
  <si>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</si>
  <si>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</si>
  <si>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</si>
  <si>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</si>
  <si>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</si>
  <si>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</si>
  <si>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</si>
  <si>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</si>
  <si>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</si>
  <si>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</si>
  <si>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</si>
  <si>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</si>
  <si>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</si>
  <si>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</si>
  <si>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</si>
  <si>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</si>
  <si>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</si>
  <si>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</si>
  <si>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</si>
  <si>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</si>
  <si>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</si>
  <si>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</si>
  <si>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</si>
  <si>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</si>
  <si>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</si>
  <si>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</si>
  <si>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</si>
  <si>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</si>
  <si>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</si>
  <si>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</si>
  <si>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</si>
  <si>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</si>
  <si>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</si>
  <si>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</si>
  <si>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</si>
  <si>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</si>
  <si>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</si>
  <si>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</si>
  <si>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</si>
  <si>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</si>
  <si>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</si>
  <si>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</si>
  <si>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</si>
  <si>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</si>
  <si>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</si>
  <si>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</si>
  <si>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</si>
  <si>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</si>
  <si>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</si>
  <si>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</si>
  <si>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</si>
  <si>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</si>
  <si>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</si>
  <si>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</si>
  <si>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</si>
  <si>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</si>
  <si>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</si>
  <si>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</si>
  <si>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</si>
  <si>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</si>
  <si>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</si>
  <si>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</si>
  <si>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</si>
  <si>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</si>
  <si>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</si>
  <si>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</si>
  <si>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</si>
  <si>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</si>
  <si>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</si>
  <si>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</si>
  <si>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</si>
  <si>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</si>
  <si>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</si>
  <si>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</si>
  <si>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</si>
  <si>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</si>
  <si>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</si>
  <si>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</si>
  <si>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</si>
  <si>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</si>
  <si>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</si>
  <si>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</si>
  <si>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</si>
  <si>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</si>
  <si>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</si>
  <si>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</si>
  <si>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</si>
  <si>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</si>
  <si>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</si>
  <si>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</si>
  <si>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</si>
  <si>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</si>
  <si>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</si>
  <si>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</si>
  <si>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</si>
  <si>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</si>
  <si>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</si>
  <si>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</si>
  <si>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</si>
  <si>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</si>
  <si>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</si>
  <si>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</si>
  <si>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</si>
  <si>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</si>
  <si>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</si>
  <si>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</si>
  <si>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</si>
  <si>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</si>
  <si>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</si>
  <si>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</si>
  <si>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</si>
  <si>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</si>
  <si>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</si>
  <si>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</si>
  <si>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</si>
  <si>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</si>
  <si>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</si>
  <si>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</si>
  <si>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</si>
  <si>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</si>
  <si>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</si>
  <si>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</si>
  <si>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</si>
  <si>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</si>
  <si>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</si>
  <si>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</si>
  <si>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</si>
  <si>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</si>
  <si>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</si>
  <si>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</si>
  <si>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</si>
  <si>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</si>
  <si>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</si>
  <si>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</si>
  <si>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</si>
  <si>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</si>
  <si>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</si>
  <si>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</si>
  <si>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</si>
  <si>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</si>
  <si>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</si>
  <si>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</si>
  <si>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</si>
  <si>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</si>
  <si>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</si>
  <si>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</si>
  <si>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</si>
  <si>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</si>
  <si>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</si>
  <si>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</si>
  <si>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</si>
  <si>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</si>
  <si>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</si>
  <si>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</si>
  <si>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</si>
  <si>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</si>
  <si>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</si>
  <si>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</si>
  <si>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</si>
  <si>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</si>
  <si>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</si>
  <si>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</si>
  <si>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</si>
  <si>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</si>
  <si>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</si>
  <si>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</si>
  <si>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</si>
  <si>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</si>
  <si>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</si>
  <si>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</si>
  <si>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</si>
  <si>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</si>
  <si>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</si>
  <si>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</si>
  <si>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</si>
  <si>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</si>
  <si>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</si>
  <si>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</si>
  <si>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</si>
  <si>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</si>
  <si>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</si>
  <si>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</si>
  <si>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</si>
  <si>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</si>
  <si>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</si>
  <si>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</si>
  <si>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</si>
  <si>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</si>
  <si>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</si>
  <si>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</si>
  <si>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</si>
  <si>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</si>
  <si>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</si>
  <si>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</si>
  <si>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</si>
  <si>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</si>
  <si>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</si>
  <si>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</si>
  <si>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</si>
  <si>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</si>
  <si>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</si>
  <si>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</si>
  <si>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</si>
  <si>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</si>
  <si>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</si>
  <si>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</si>
  <si>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</si>
  <si>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</si>
  <si>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</si>
  <si>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</si>
  <si>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</si>
  <si>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</si>
  <si>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</si>
  <si>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</si>
  <si>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</si>
  <si>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</si>
  <si>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</si>
  <si>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</si>
  <si>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</si>
  <si>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</si>
  <si>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</si>
  <si>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</si>
  <si>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</si>
  <si>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</si>
  <si>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</si>
  <si>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</si>
  <si>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</si>
  <si>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</si>
  <si>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</si>
  <si>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</si>
  <si>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</si>
  <si>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</si>
  <si>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</si>
  <si>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</si>
  <si>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</si>
  <si>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</si>
  <si>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</si>
  <si>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</si>
  <si>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</si>
  <si>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</si>
  <si>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</si>
  <si>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</si>
  <si>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</si>
  <si>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</si>
  <si>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</si>
  <si>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</si>
  <si>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</si>
  <si>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</si>
  <si>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</si>
  <si>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</si>
  <si>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</si>
  <si>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</si>
  <si>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</si>
  <si>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</si>
  <si>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</si>
  <si>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</si>
  <si>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</si>
  <si>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</si>
  <si>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</si>
  <si>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</si>
  <si>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</si>
  <si>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</si>
  <si>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</si>
  <si>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</si>
  <si>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</si>
  <si>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</si>
  <si>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</si>
  <si>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</si>
  <si>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</si>
  <si>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</si>
  <si>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</si>
  <si>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</si>
  <si>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</si>
  <si>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</si>
  <si>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</si>
  <si>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</si>
  <si>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</si>
  <si>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</si>
  <si>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</si>
  <si>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</si>
  <si>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</si>
  <si>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</si>
  <si>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</si>
  <si>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</si>
  <si>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</si>
  <si>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</si>
  <si>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</si>
  <si>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</si>
  <si>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</si>
  <si>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</si>
  <si>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</si>
  <si>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</si>
  <si>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</si>
  <si>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</si>
  <si>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</si>
  <si>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</si>
  <si>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</si>
  <si>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</si>
  <si>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</si>
  <si>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</si>
  <si>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</si>
  <si>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</si>
  <si>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</si>
  <si>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</si>
  <si>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</si>
  <si>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</si>
  <si>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</si>
  <si>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</si>
  <si>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</si>
  <si>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</si>
  <si>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</si>
  <si>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</si>
  <si>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</si>
  <si>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</si>
  <si>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</si>
  <si>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</si>
  <si>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</si>
  <si>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</si>
  <si>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</si>
  <si>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</si>
  <si>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</si>
  <si>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</si>
  <si>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</si>
  <si>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</si>
  <si>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</si>
  <si>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</si>
  <si>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</si>
  <si>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</si>
  <si>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</si>
  <si>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</si>
  <si>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</si>
  <si>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</si>
  <si>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</si>
  <si>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</si>
  <si>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</si>
  <si>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</si>
  <si>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</si>
  <si>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</si>
  <si>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</si>
  <si>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</si>
  <si>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</si>
  <si>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</si>
  <si>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</si>
  <si>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</si>
  <si>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</si>
  <si>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</si>
  <si>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</si>
  <si>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</si>
  <si>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</si>
  <si>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</si>
  <si>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</si>
  <si>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</si>
  <si>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</si>
  <si>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</si>
  <si>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</si>
  <si>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</si>
  <si>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</si>
  <si>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</si>
  <si>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</si>
  <si>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</si>
  <si>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</si>
  <si>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</si>
  <si>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</si>
  <si>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</si>
  <si>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</si>
  <si>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</si>
  <si>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</si>
  <si>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</si>
  <si>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</si>
  <si>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</si>
  <si>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</si>
  <si>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</si>
  <si>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</si>
  <si>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</si>
  <si>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</si>
  <si>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</si>
  <si>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</si>
  <si>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</si>
  <si>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</si>
  <si>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</si>
  <si>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</si>
  <si>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</si>
  <si>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</si>
  <si>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</si>
  <si>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</si>
  <si>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</si>
  <si>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</si>
  <si>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</si>
  <si>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</si>
  <si>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</si>
  <si>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</si>
  <si>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</si>
  <si>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</si>
  <si>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</si>
  <si>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</si>
  <si>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</si>
  <si>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</si>
  <si>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</si>
  <si>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</si>
  <si>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</si>
  <si>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</si>
  <si>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</si>
  <si>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</si>
  <si>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</si>
  <si>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</si>
  <si>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</si>
  <si>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</si>
  <si>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</si>
  <si>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</si>
  <si>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</si>
  <si>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</si>
  <si>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</si>
  <si>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</si>
  <si>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</si>
  <si>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</si>
  <si>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</si>
  <si>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</si>
  <si>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</si>
  <si>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</si>
  <si>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</si>
  <si>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</si>
  <si>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</si>
  <si>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</si>
  <si>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</si>
  <si>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</si>
  <si>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</si>
  <si>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</si>
  <si>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</si>
  <si>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</si>
  <si>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</si>
  <si>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</si>
  <si>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</si>
  <si>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</si>
  <si>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</si>
  <si>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</si>
  <si>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</si>
  <si>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</si>
  <si>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</si>
  <si>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</si>
  <si>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</si>
  <si>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</si>
  <si>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</si>
  <si>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</si>
  <si>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</si>
  <si>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</si>
  <si>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</si>
  <si>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</si>
  <si>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</si>
  <si>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</si>
  <si>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</si>
  <si>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</si>
  <si>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</si>
  <si>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</si>
  <si>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</si>
  <si>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</si>
  <si>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</si>
  <si>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</si>
  <si>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</si>
  <si>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</si>
  <si>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</si>
  <si>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</si>
  <si>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</si>
  <si>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</si>
  <si>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</si>
  <si>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</si>
  <si>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</si>
  <si>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</si>
  <si>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</si>
  <si>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</si>
  <si>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</si>
  <si>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</si>
  <si>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</si>
  <si>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</si>
  <si>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</si>
  <si>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</si>
  <si>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</si>
  <si>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</si>
  <si>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</si>
  <si>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</si>
  <si>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</si>
  <si>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</si>
  <si>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</si>
  <si>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</si>
  <si>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</si>
  <si>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</si>
  <si>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</si>
  <si>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</si>
  <si>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</si>
  <si>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</si>
  <si>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</si>
  <si>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</si>
  <si>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</si>
  <si>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</si>
  <si>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</si>
  <si>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</si>
  <si>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</si>
  <si>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</si>
  <si>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</si>
  <si>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</si>
  <si>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</si>
  <si>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</si>
  <si>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</si>
  <si>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</si>
  <si>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</si>
  <si>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</si>
  <si>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</si>
  <si>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</si>
  <si>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</si>
  <si>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</si>
  <si>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</si>
  <si>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</si>
  <si>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</si>
  <si>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</si>
  <si>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</si>
  <si>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</si>
  <si>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</si>
  <si>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</si>
  <si>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</si>
  <si>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</si>
  <si>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</si>
  <si>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</si>
  <si>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</si>
  <si>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</si>
  <si>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</si>
  <si>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</si>
  <si>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</si>
  <si>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</si>
  <si>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</si>
  <si>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</si>
  <si>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</si>
  <si>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</si>
  <si>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</si>
  <si>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</si>
  <si>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</si>
  <si>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</si>
  <si>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</si>
  <si>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</si>
  <si>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</si>
  <si>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</si>
  <si>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</si>
  <si>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</si>
  <si>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</si>
  <si>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</si>
  <si>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</si>
  <si>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</si>
  <si>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</si>
  <si>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</si>
  <si>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</si>
  <si>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</si>
  <si>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</si>
  <si>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</si>
  <si>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</si>
  <si>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</si>
  <si>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</si>
  <si>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</si>
  <si>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</si>
  <si>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</si>
  <si>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</si>
  <si>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</si>
  <si>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</si>
  <si>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</si>
  <si>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</si>
  <si>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</si>
  <si>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</si>
  <si>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</si>
  <si>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</si>
  <si>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</si>
  <si>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</si>
  <si>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</si>
  <si>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</si>
  <si>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</si>
  <si>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</si>
  <si>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</si>
  <si>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</si>
  <si>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</si>
  <si>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</si>
  <si>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</si>
  <si>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</si>
  <si>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</si>
  <si>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</si>
  <si>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</si>
  <si>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</si>
  <si>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</si>
  <si>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</si>
  <si>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</si>
  <si>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</si>
  <si>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</si>
  <si>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</si>
  <si>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</si>
  <si>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</si>
  <si>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</si>
  <si>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</si>
  <si>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</si>
  <si>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</si>
  <si>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</si>
  <si>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</si>
  <si>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</si>
  <si>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</si>
  <si>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</si>
  <si>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</si>
  <si>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</si>
  <si>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</si>
  <si>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</si>
  <si>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</si>
  <si>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</si>
  <si>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</si>
  <si>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</si>
  <si>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</si>
  <si>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</si>
  <si>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</si>
  <si>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</si>
  <si>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</si>
  <si>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</si>
  <si>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</si>
  <si>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</si>
  <si>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</si>
  <si>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</si>
  <si>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</si>
  <si>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</si>
  <si>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</si>
  <si>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</si>
  <si>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</si>
  <si>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</si>
  <si>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</si>
  <si>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</si>
  <si>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</si>
  <si>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</si>
  <si>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</si>
  <si>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</si>
  <si>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</si>
  <si>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</si>
  <si>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</si>
  <si>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</si>
  <si>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</si>
  <si>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</si>
  <si>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</si>
  <si>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</si>
  <si>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</si>
  <si>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</si>
  <si>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</si>
  <si>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</si>
  <si>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</si>
  <si>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</si>
  <si>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</si>
  <si>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</si>
  <si>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</si>
  <si>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</si>
  <si>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</si>
  <si>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</si>
  <si>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</si>
  <si>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</si>
  <si>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</si>
  <si>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</si>
  <si>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</si>
  <si>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</si>
  <si>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</si>
  <si>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</si>
  <si>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</si>
  <si>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</si>
  <si>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</si>
  <si>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</si>
  <si>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</si>
  <si>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</si>
  <si>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</si>
  <si>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</si>
  <si>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</si>
  <si>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</si>
  <si>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</si>
  <si>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</si>
  <si>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</si>
  <si>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</si>
  <si>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</si>
  <si>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</si>
  <si>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</si>
  <si>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</si>
  <si>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</si>
  <si>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</si>
  <si>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</si>
  <si>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</si>
  <si>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</si>
  <si>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</si>
  <si>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</si>
  <si>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</si>
  <si>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</si>
  <si>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</si>
  <si>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</si>
  <si>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</si>
  <si>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</si>
  <si>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</si>
  <si>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</si>
  <si>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</si>
  <si>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</si>
  <si>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</si>
  <si>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</si>
  <si>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</si>
  <si>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</si>
  <si>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</si>
  <si>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</si>
  <si>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</si>
  <si>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</si>
  <si>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</si>
  <si>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</si>
  <si>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</si>
  <si>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</si>
  <si>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</si>
  <si>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</si>
  <si>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</si>
  <si>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</si>
  <si>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</si>
  <si>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</si>
  <si>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</si>
  <si>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</si>
  <si>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</si>
  <si>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</si>
  <si>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</si>
  <si>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</si>
  <si>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</si>
  <si>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</si>
  <si>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</si>
  <si>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</si>
  <si>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</si>
  <si>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</si>
  <si>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</si>
  <si>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</si>
  <si>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</si>
  <si>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</si>
  <si>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</si>
  <si>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</si>
  <si>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</si>
  <si>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</si>
  <si>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</si>
  <si>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</si>
  <si>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</si>
  <si>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</si>
  <si>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</si>
  <si>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</si>
  <si>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</si>
  <si>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</si>
  <si>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</si>
  <si>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</si>
  <si>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</si>
  <si>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</si>
  <si>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</si>
  <si>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</si>
  <si>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</si>
  <si>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</si>
  <si>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</si>
  <si>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</si>
  <si>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</si>
  <si>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</si>
  <si>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</si>
  <si>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</si>
  <si>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</si>
  <si>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</si>
  <si>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</si>
  <si>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</si>
  <si>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</si>
  <si>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</si>
  <si>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</si>
  <si>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</si>
  <si>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</si>
  <si>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</si>
  <si>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</si>
  <si>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</si>
  <si>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</si>
  <si>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</si>
  <si>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</si>
  <si>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</si>
  <si>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</si>
  <si>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</si>
  <si>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</si>
  <si>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</si>
  <si>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</si>
  <si>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</si>
  <si>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</si>
  <si>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</si>
  <si>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</si>
  <si>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</si>
  <si>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</si>
  <si>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</si>
  <si>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</si>
  <si>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</si>
  <si>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</si>
  <si>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</si>
  <si>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</si>
  <si>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</si>
  <si>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</si>
  <si>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</si>
  <si>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</si>
  <si>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</si>
  <si>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</si>
  <si>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</si>
  <si>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</si>
  <si>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</si>
  <si>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</si>
  <si>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</si>
  <si>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</si>
  <si>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</si>
  <si>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</si>
  <si>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</si>
  <si>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</si>
  <si>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</si>
  <si>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</si>
  <si>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</si>
  <si>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</si>
  <si>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</si>
  <si>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</si>
  <si>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</si>
  <si>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</si>
  <si>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</si>
  <si>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</si>
  <si>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</si>
  <si>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</si>
  <si>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</si>
  <si>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</si>
  <si>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</si>
  <si>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</si>
  <si>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</si>
  <si>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</si>
  <si>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</si>
  <si>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</si>
  <si>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</si>
  <si>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</si>
  <si>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</si>
  <si>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</si>
  <si>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</si>
  <si>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</si>
  <si>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</si>
  <si>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</si>
  <si>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</si>
  <si>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</si>
  <si>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</si>
  <si>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</si>
  <si>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</si>
  <si>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</si>
  <si>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</si>
  <si>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</si>
  <si>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</si>
  <si>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</si>
  <si>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</si>
  <si>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</si>
  <si>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</si>
  <si>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</si>
  <si>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</si>
  <si>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</si>
  <si>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</si>
  <si>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</si>
  <si>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</si>
  <si>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</si>
  <si>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</si>
  <si>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</si>
  <si>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</si>
  <si>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</si>
  <si>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</si>
  <si>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</si>
  <si>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</si>
  <si>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</si>
  <si>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</si>
  <si>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</si>
  <si>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</si>
  <si>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</si>
  <si>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</si>
  <si>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</si>
  <si>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</si>
  <si>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</si>
  <si>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</si>
  <si>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</si>
  <si>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</si>
  <si>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</si>
  <si>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</si>
  <si>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</si>
  <si>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</si>
  <si>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</si>
  <si>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</si>
  <si>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</si>
  <si>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</si>
  <si>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</si>
  <si>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</si>
  <si>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</si>
  <si>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</si>
  <si>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</si>
  <si>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</si>
  <si>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</si>
  <si>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</si>
  <si>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</si>
  <si>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</si>
  <si>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</si>
  <si>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</si>
  <si>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</si>
  <si>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</si>
  <si>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</si>
  <si>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</si>
  <si>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</si>
  <si>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</si>
  <si>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</si>
  <si>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</si>
  <si>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</si>
  <si>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</si>
  <si>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</si>
  <si>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</si>
  <si>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</si>
  <si>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</si>
  <si>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</si>
  <si>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</si>
  <si>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</si>
  <si>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</si>
  <si>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</si>
  <si>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</si>
  <si>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</si>
  <si>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</si>
  <si>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</si>
  <si>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</si>
  <si>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</si>
  <si>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</si>
  <si>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</si>
  <si>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</si>
  <si>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</si>
  <si>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</si>
  <si>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</si>
  <si>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</si>
  <si>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</si>
  <si>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</si>
  <si>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</si>
  <si>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</si>
  <si>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</si>
  <si>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</si>
  <si>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</si>
  <si>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</si>
  <si>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</si>
  <si>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</si>
  <si>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</si>
  <si>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</si>
  <si>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</si>
  <si>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</si>
  <si>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</si>
  <si>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</si>
  <si>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</si>
  <si>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</si>
  <si>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</si>
  <si>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</si>
  <si>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</si>
  <si>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</si>
  <si>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</si>
  <si>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</si>
  <si>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</si>
  <si>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</si>
  <si>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</si>
  <si>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</si>
  <si>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</si>
  <si>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</si>
  <si>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</si>
  <si>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</si>
  <si>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</si>
  <si>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</si>
  <si>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</si>
  <si>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</si>
  <si>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</si>
  <si>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</si>
  <si>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</si>
  <si>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</si>
  <si>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</si>
  <si>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</si>
  <si>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</si>
  <si>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</si>
  <si>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</si>
  <si>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</si>
  <si>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</si>
  <si>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</si>
  <si>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</si>
  <si>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</si>
  <si>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</si>
  <si>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</si>
  <si>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</si>
  <si>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</si>
  <si>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</si>
  <si>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</si>
  <si>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</si>
  <si>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</si>
  <si>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</si>
  <si>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</si>
  <si>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</si>
  <si>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</si>
  <si>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</si>
  <si>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</si>
  <si>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</si>
  <si>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</si>
  <si>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</si>
  <si>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</si>
  <si>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</si>
  <si>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</si>
  <si>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</si>
  <si>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</si>
  <si>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</si>
  <si>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</si>
  <si>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</si>
  <si>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</si>
  <si>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</si>
  <si>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</si>
  <si>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</si>
  <si>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</si>
  <si>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</si>
  <si>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</si>
  <si>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</si>
  <si>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</si>
  <si>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</si>
  <si>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</si>
  <si>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</si>
  <si>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</si>
  <si>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</si>
  <si>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</si>
  <si>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</si>
  <si>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</si>
  <si>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</si>
  <si>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</si>
  <si>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</si>
  <si>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</si>
  <si>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</si>
  <si>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</si>
  <si>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</si>
  <si>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</si>
  <si>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</si>
  <si>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</si>
  <si>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</si>
  <si>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</si>
  <si>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</si>
  <si>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</si>
  <si>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</si>
  <si>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</si>
  <si>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</si>
  <si>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</si>
  <si>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</si>
  <si>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</si>
  <si>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</si>
  <si>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</si>
  <si>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</si>
  <si>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</si>
  <si>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</si>
  <si>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</si>
  <si>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</si>
  <si>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</si>
  <si>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</si>
  <si>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</si>
  <si>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</si>
  <si>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</si>
  <si>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</si>
  <si>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</si>
  <si>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</si>
  <si>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</si>
  <si>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</si>
  <si>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</si>
  <si>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</si>
  <si>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</si>
  <si>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</si>
  <si>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</si>
  <si>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</si>
  <si>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</si>
  <si>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</si>
  <si>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</si>
  <si>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</si>
  <si>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</si>
  <si>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</si>
  <si>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</si>
  <si>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</si>
  <si>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</si>
  <si>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</si>
  <si>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</si>
  <si>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</si>
  <si>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</si>
  <si>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</si>
  <si>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</si>
  <si>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</si>
  <si>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</si>
  <si>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</si>
  <si>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</si>
  <si>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</si>
  <si>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</si>
  <si>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</si>
  <si>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</si>
  <si>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</si>
  <si>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</si>
  <si>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</si>
  <si>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</si>
  <si>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</si>
  <si>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</si>
  <si>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</si>
  <si>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</si>
  <si>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</si>
  <si>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</si>
  <si>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</si>
  <si>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</si>
  <si>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</si>
  <si>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</si>
  <si>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</si>
  <si>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</si>
  <si>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</si>
  <si>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</si>
  <si>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</si>
  <si>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</si>
  <si>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</si>
  <si>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</si>
  <si>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</si>
  <si>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</si>
  <si>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</si>
  <si>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</si>
  <si>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</si>
  <si>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</si>
  <si>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</si>
  <si>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</si>
  <si>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</si>
  <si>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</si>
  <si>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</si>
  <si>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</si>
  <si>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</si>
  <si>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</si>
  <si>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</si>
  <si>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</si>
  <si>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</si>
  <si>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</si>
  <si>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</si>
  <si>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</si>
  <si>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</si>
  <si>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</si>
  <si>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</si>
  <si>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</si>
  <si>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</si>
  <si>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</si>
  <si>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</si>
  <si>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</si>
  <si>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</si>
  <si>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</si>
  <si>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</si>
  <si>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</si>
  <si>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</si>
  <si>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</si>
  <si>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</si>
  <si>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</si>
  <si>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</si>
  <si>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</si>
  <si>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</si>
  <si>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</si>
  <si>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</si>
  <si>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</si>
  <si>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</si>
  <si>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</si>
  <si>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</si>
  <si>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</si>
  <si>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</si>
  <si>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</si>
  <si>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</si>
  <si>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</si>
  <si>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</si>
  <si>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</si>
  <si>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</si>
  <si>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</si>
  <si>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</si>
  <si>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</si>
  <si>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</si>
  <si>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</si>
  <si>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</si>
  <si>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</si>
  <si>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</si>
  <si>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</si>
  <si>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</si>
  <si>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</si>
  <si>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</si>
  <si>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</si>
  <si>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</si>
  <si>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</si>
  <si>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</si>
  <si>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</si>
  <si>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</si>
  <si>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</si>
  <si>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</si>
  <si>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</si>
  <si>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</si>
  <si>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</si>
  <si>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</si>
  <si>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</si>
  <si>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</si>
  <si>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</si>
  <si>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</si>
  <si>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</si>
  <si>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</si>
  <si>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</si>
  <si>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</si>
  <si>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</si>
  <si>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</si>
  <si>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</si>
  <si>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</si>
  <si>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</si>
  <si>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</si>
  <si>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</si>
  <si>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</si>
  <si>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</si>
  <si>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</si>
  <si>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</si>
  <si>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</si>
  <si>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</si>
  <si>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</si>
  <si>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</si>
  <si>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</si>
  <si>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</si>
  <si>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</si>
  <si>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</si>
  <si>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</si>
  <si>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</si>
  <si>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</si>
  <si>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</si>
  <si>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</si>
  <si>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</si>
  <si>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</si>
  <si>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</si>
  <si>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</si>
  <si>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</si>
  <si>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</si>
  <si>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</si>
  <si>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</si>
  <si>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</si>
  <si>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</si>
  <si>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</si>
  <si>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</si>
  <si>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</si>
  <si>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</si>
  <si>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</si>
  <si>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</si>
  <si>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</si>
  <si>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</si>
  <si>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</si>
  <si>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</si>
  <si>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</si>
  <si>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</si>
  <si>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</si>
  <si>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</si>
  <si>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</si>
  <si>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</si>
  <si>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</si>
  <si>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</si>
  <si>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</si>
  <si>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</si>
  <si>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</si>
  <si>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</si>
  <si>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</si>
  <si>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</si>
  <si>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</si>
  <si>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</si>
  <si>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</si>
  <si>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</si>
  <si>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</si>
  <si>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</si>
  <si>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</si>
  <si>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</si>
  <si>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</si>
  <si>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</si>
  <si>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</si>
  <si>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</si>
  <si>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</si>
  <si>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</si>
  <si>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</si>
  <si>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</si>
  <si>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</si>
  <si>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</si>
  <si>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</si>
  <si>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</si>
  <si>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</si>
  <si>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</si>
  <si>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</si>
  <si>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</si>
  <si>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</si>
  <si>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</si>
  <si>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</si>
  <si>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</si>
  <si>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</si>
  <si>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</si>
  <si>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</si>
  <si>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</si>
  <si>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</si>
  <si>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</si>
  <si>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</si>
  <si>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</si>
  <si>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</si>
  <si>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</si>
  <si>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</si>
  <si>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</si>
  <si>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</si>
  <si>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</si>
  <si>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</si>
  <si>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</si>
  <si>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</si>
  <si>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</si>
  <si>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</si>
  <si>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</si>
  <si>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</si>
  <si>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</si>
  <si>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</si>
  <si>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</si>
  <si>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</si>
  <si>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</si>
  <si>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</si>
  <si>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</si>
  <si>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</si>
  <si>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</si>
  <si>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</si>
  <si>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</si>
  <si>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</si>
  <si>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</si>
  <si>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</si>
  <si>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</si>
  <si>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</si>
  <si>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</si>
  <si>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</si>
  <si>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</si>
  <si>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</si>
  <si>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</si>
  <si>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</si>
  <si>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</si>
  <si>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</si>
  <si>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</si>
  <si>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</si>
  <si>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</si>
  <si>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</si>
  <si>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</si>
  <si>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</si>
  <si>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</si>
  <si>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</si>
  <si>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</si>
  <si>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</si>
  <si>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</si>
  <si>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</si>
  <si>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</si>
  <si>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</si>
  <si>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</si>
  <si>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</si>
  <si>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</si>
  <si>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</si>
  <si>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</si>
  <si>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</si>
  <si>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</si>
  <si>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</si>
  <si>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</si>
  <si>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</si>
  <si>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</si>
  <si>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</si>
  <si>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</si>
  <si>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</si>
  <si>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</si>
  <si>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</si>
  <si>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</si>
  <si>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</si>
  <si>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</si>
  <si>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</si>
  <si>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</si>
  <si>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</si>
  <si>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</si>
  <si>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</si>
  <si>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</si>
  <si>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</si>
  <si>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</si>
  <si>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</si>
  <si>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</si>
  <si>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</si>
  <si>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</si>
  <si>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</si>
  <si>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</si>
  <si>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</si>
  <si>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</si>
  <si>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</si>
  <si>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</si>
  <si>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</si>
  <si>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</si>
  <si>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</si>
  <si>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</si>
  <si>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</si>
  <si>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</si>
  <si>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</si>
  <si>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</si>
  <si>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</si>
  <si>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</si>
  <si>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</si>
  <si>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</si>
  <si>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</si>
  <si>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</si>
  <si>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</si>
  <si>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</si>
  <si>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</si>
  <si>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</si>
  <si>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</si>
  <si>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</si>
  <si>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</si>
  <si>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</si>
  <si>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</si>
  <si>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</si>
  <si>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</si>
  <si>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</si>
  <si>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</si>
  <si>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</si>
  <si>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</si>
  <si>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</si>
  <si>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</si>
  <si>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</si>
  <si>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</si>
  <si>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</si>
  <si>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</si>
  <si>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</si>
  <si>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</si>
  <si>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</si>
  <si>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</si>
  <si>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</si>
  <si>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</si>
  <si>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</si>
  <si>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</si>
  <si>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</si>
  <si>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</si>
  <si>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</si>
  <si>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</si>
  <si>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</si>
  <si>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</si>
  <si>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</si>
  <si>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</si>
  <si>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</si>
  <si>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</si>
  <si>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</si>
  <si>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</si>
  <si>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</si>
  <si>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</si>
  <si>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</si>
  <si>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</si>
  <si>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</si>
  <si>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</si>
  <si>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</si>
  <si>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</si>
  <si>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</si>
  <si>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</si>
  <si>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</si>
  <si>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</si>
  <si>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</si>
  <si>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</si>
  <si>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</si>
  <si>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</si>
  <si>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</si>
  <si>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</si>
  <si>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</si>
  <si>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</si>
  <si>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</si>
  <si>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</si>
  <si>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</si>
  <si>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</si>
  <si>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</si>
  <si>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</si>
  <si>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</si>
  <si>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</si>
  <si>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</si>
  <si>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</si>
  <si>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</si>
  <si>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</si>
  <si>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</si>
  <si>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</si>
  <si>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</si>
  <si>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</si>
  <si>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</si>
  <si>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</si>
  <si>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</si>
  <si>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</si>
  <si>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</si>
  <si>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</si>
  <si>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</si>
  <si>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</si>
  <si>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</si>
  <si>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</si>
  <si>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</si>
  <si>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</si>
  <si>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</si>
  <si>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</si>
  <si>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</si>
  <si>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</si>
  <si>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</si>
  <si>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</si>
  <si>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</si>
  <si>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</si>
  <si>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</si>
  <si>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</si>
  <si>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</si>
  <si>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</si>
  <si>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</si>
  <si>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</si>
  <si>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</si>
  <si>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</si>
  <si>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</si>
  <si>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</si>
  <si>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</si>
  <si>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</si>
  <si>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</si>
  <si>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</si>
  <si>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</si>
  <si>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</si>
  <si>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</si>
  <si>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</si>
  <si>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</si>
  <si>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</si>
  <si>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</si>
  <si>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</si>
  <si>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</si>
  <si>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</si>
  <si>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</si>
  <si>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</si>
  <si>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</si>
  <si>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</si>
  <si>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</si>
  <si>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</si>
  <si>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</si>
  <si>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</si>
  <si>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</si>
  <si>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</si>
  <si>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</si>
  <si>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</si>
  <si>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</si>
  <si>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</si>
  <si>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</si>
  <si>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</si>
  <si>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</si>
  <si>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</si>
  <si>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</si>
  <si>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</si>
  <si>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</si>
  <si>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</si>
  <si>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</si>
  <si>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</si>
  <si>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</si>
  <si>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</si>
  <si>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</si>
  <si>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</si>
  <si>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</si>
  <si>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</si>
  <si>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</si>
  <si>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</si>
  <si>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</si>
  <si>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</si>
  <si>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</si>
  <si>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</si>
  <si>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</si>
  <si>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</si>
  <si>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</si>
  <si>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</si>
  <si>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</si>
  <si>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</si>
  <si>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</si>
  <si>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</si>
  <si>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</si>
  <si>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</si>
  <si>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</si>
  <si>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</si>
  <si>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</si>
  <si>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</si>
  <si>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</si>
  <si>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</si>
  <si>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</si>
  <si>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</si>
  <si>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</si>
  <si>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</si>
  <si>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</si>
  <si>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</si>
  <si>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</si>
  <si>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</si>
  <si>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</si>
  <si>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</si>
  <si>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</si>
  <si>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</si>
  <si>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</si>
  <si>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</si>
  <si>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</si>
  <si>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</si>
  <si>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</si>
  <si>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</si>
  <si>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</si>
  <si>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</si>
  <si>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</si>
  <si>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</si>
  <si>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</si>
  <si>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</si>
  <si>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</si>
  <si>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</si>
  <si>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</si>
  <si>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</si>
  <si>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</si>
  <si>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</si>
  <si>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</si>
  <si>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</si>
  <si>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</si>
  <si>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</si>
  <si>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</si>
  <si>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</si>
  <si>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</si>
  <si>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</si>
  <si>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</si>
  <si>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</si>
  <si>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</si>
  <si>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</si>
  <si>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</si>
  <si>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</si>
  <si>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</si>
  <si>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</si>
  <si>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</si>
  <si>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</si>
  <si>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</si>
  <si>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</si>
  <si>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</si>
  <si>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</si>
  <si>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</si>
  <si>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</si>
  <si>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</si>
  <si>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</si>
  <si>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</si>
  <si>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</si>
  <si>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</si>
  <si>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</si>
  <si>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</si>
  <si>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</si>
  <si>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</si>
  <si>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</si>
  <si>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</si>
  <si>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</si>
  <si>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</si>
  <si>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</si>
  <si>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</si>
  <si>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</si>
  <si>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</si>
  <si>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</si>
  <si>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</si>
  <si>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</si>
  <si>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</si>
  <si>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</si>
  <si>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</si>
  <si>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</si>
  <si>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</si>
  <si>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</si>
  <si>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</si>
  <si>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</si>
  <si>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</si>
  <si>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</si>
  <si>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</si>
  <si>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</si>
  <si>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</si>
  <si>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</si>
  <si>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</si>
  <si>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</si>
  <si>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</si>
  <si>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</si>
  <si>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</si>
  <si>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</si>
  <si>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</si>
  <si>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</si>
  <si>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</si>
  <si>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</si>
  <si>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</si>
  <si>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</si>
  <si>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</si>
  <si>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</si>
  <si>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</si>
  <si>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</si>
  <si>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</si>
  <si>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</si>
  <si>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</si>
  <si>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</si>
  <si>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</si>
  <si>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</si>
  <si>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</si>
  <si>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</si>
  <si>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</si>
  <si>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</si>
  <si>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</si>
  <si>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</si>
  <si>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</si>
  <si>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</si>
  <si>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</si>
  <si>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</si>
  <si>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</si>
  <si>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</si>
  <si>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</si>
  <si>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</si>
  <si>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</si>
  <si>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</si>
  <si>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</si>
  <si>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</si>
  <si>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</si>
  <si>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</si>
  <si>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</si>
  <si>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</si>
  <si>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</si>
  <si>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</si>
  <si>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</si>
  <si>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</si>
  <si>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</si>
  <si>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</si>
  <si>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</si>
  <si>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</si>
  <si>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</si>
  <si>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</si>
  <si>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</si>
  <si>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</si>
  <si>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</si>
  <si>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</si>
  <si>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</si>
  <si>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</si>
  <si>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</si>
  <si>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</si>
  <si>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</si>
  <si>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</si>
  <si>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</si>
  <si>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</si>
  <si>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</si>
  <si>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</si>
  <si>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</si>
  <si>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</si>
  <si>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</si>
  <si>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</si>
  <si>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</si>
  <si>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</si>
  <si>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</si>
  <si>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</si>
  <si>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</si>
  <si>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</si>
  <si>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</si>
  <si>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</si>
  <si>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</si>
  <si>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</si>
  <si>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</si>
  <si>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</si>
  <si>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</si>
  <si>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</si>
  <si>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</si>
  <si>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</si>
  <si>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</si>
  <si>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</si>
  <si>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</si>
  <si>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</si>
  <si>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</si>
  <si>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</si>
  <si>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</si>
  <si>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</si>
  <si>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</si>
  <si>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</si>
  <si>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</si>
  <si>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</si>
  <si>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</si>
  <si>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</si>
  <si>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</si>
  <si>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</si>
  <si>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</si>
  <si>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</si>
  <si>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</si>
  <si>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</si>
  <si>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</si>
  <si>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</si>
  <si>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</si>
  <si>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</si>
  <si>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</si>
  <si>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</si>
  <si>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</si>
  <si>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</si>
  <si>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</si>
  <si>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</si>
  <si>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</si>
  <si>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</si>
  <si>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</si>
  <si>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</si>
  <si>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</si>
  <si>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</si>
  <si>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</si>
  <si>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</si>
  <si>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</si>
  <si>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</si>
  <si>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</si>
  <si>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</si>
  <si>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</si>
  <si>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</si>
  <si>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</si>
  <si>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</si>
  <si>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</si>
  <si>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</si>
  <si>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</si>
  <si>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</si>
  <si>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</si>
  <si>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</si>
  <si>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</si>
  <si>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</si>
  <si>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</si>
  <si>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</si>
  <si>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</si>
  <si>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</si>
  <si>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</si>
  <si>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</si>
  <si>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</si>
  <si>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</si>
  <si>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</si>
  <si>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</si>
  <si>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</si>
  <si>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</si>
  <si>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</si>
  <si>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</si>
  <si>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</si>
  <si>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</si>
  <si>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</si>
  <si>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</si>
  <si>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</si>
  <si>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</si>
  <si>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</si>
  <si>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</si>
  <si>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</si>
  <si>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</si>
  <si>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</si>
  <si>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</si>
  <si>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</si>
  <si>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</si>
  <si>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</si>
  <si>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</si>
  <si>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</si>
  <si>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</si>
  <si>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</si>
  <si>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</si>
  <si>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</si>
  <si>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</si>
  <si>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</si>
  <si>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</si>
  <si>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</si>
  <si>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</si>
  <si>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</si>
  <si>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</si>
  <si>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</si>
  <si>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</si>
  <si>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</si>
  <si>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</si>
  <si>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</si>
  <si>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</si>
  <si>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</si>
  <si>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</si>
  <si>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</si>
  <si>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</si>
  <si>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</si>
  <si>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</si>
  <si>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</si>
  <si>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</si>
  <si>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</si>
  <si>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</si>
  <si>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</si>
  <si>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</si>
  <si>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</si>
  <si>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</si>
  <si>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</si>
  <si>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</si>
  <si>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</si>
  <si>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</si>
  <si>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</si>
  <si>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</si>
  <si>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</si>
  <si>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</si>
  <si>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</si>
  <si>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</si>
  <si>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</si>
  <si>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</si>
  <si>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</si>
  <si>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</si>
  <si>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</si>
  <si>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</si>
  <si>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</si>
  <si>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</si>
  <si>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</si>
  <si>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</si>
  <si>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</si>
  <si>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</si>
  <si>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</si>
  <si>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</si>
  <si>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</si>
  <si>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</si>
  <si>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</si>
  <si>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</si>
  <si>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</si>
  <si>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</si>
  <si>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</si>
  <si>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</si>
  <si>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</si>
  <si>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</si>
  <si>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</si>
  <si>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</si>
  <si>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</si>
  <si>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</si>
  <si>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</si>
  <si>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</si>
  <si>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</si>
  <si>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</si>
  <si>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</si>
  <si>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</si>
  <si>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</si>
  <si>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</si>
  <si>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</si>
  <si>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</si>
  <si>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</si>
  <si>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</si>
  <si>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</si>
  <si>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</si>
  <si>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</si>
  <si>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</si>
  <si>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</si>
  <si>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</si>
  <si>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</si>
  <si>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</si>
  <si>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</si>
  <si>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</si>
  <si>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</si>
  <si>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</si>
  <si>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</si>
  <si>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</si>
  <si>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</si>
  <si>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</si>
  <si>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</si>
  <si>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</si>
  <si>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</si>
  <si>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</si>
  <si>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</si>
  <si>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</si>
  <si>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</si>
  <si>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</si>
  <si>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</si>
  <si>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</si>
  <si>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</si>
  <si>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</si>
  <si>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</si>
  <si>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</si>
  <si>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</si>
  <si>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</si>
  <si>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</si>
  <si>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</si>
  <si>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</si>
  <si>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</si>
  <si>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</si>
  <si>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</si>
  <si>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</si>
  <si>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</si>
  <si>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</si>
  <si>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</si>
  <si>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</si>
  <si>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</si>
  <si>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</si>
  <si>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</si>
  <si>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</si>
  <si>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</si>
  <si>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</si>
  <si>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</si>
  <si>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</si>
  <si>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</si>
  <si>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</si>
  <si>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</si>
  <si>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</si>
  <si>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</si>
  <si>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</si>
  <si>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</si>
  <si>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</si>
  <si>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</si>
  <si>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</si>
  <si>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</si>
  <si>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</si>
  <si>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</si>
  <si>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</si>
  <si>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</si>
  <si>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</si>
  <si>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</si>
  <si>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</si>
  <si>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</si>
  <si>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</si>
  <si>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</si>
  <si>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</si>
  <si>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</si>
  <si>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</si>
  <si>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</si>
  <si>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</si>
  <si>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</si>
  <si>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</si>
  <si>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</si>
  <si>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</si>
  <si>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</si>
  <si>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</si>
  <si>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</si>
  <si>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</si>
  <si>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</si>
  <si>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</si>
  <si>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</si>
  <si>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</si>
  <si>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</si>
  <si>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</si>
  <si>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</si>
  <si>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</si>
  <si>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</si>
  <si>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</si>
  <si>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</si>
  <si>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</si>
  <si>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</si>
  <si>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</si>
  <si>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</si>
  <si>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</si>
  <si>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</si>
  <si>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</si>
  <si>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</si>
  <si>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</si>
  <si>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</si>
  <si>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</si>
  <si>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</si>
  <si>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</si>
  <si>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</si>
  <si>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</si>
  <si>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</si>
  <si>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</si>
  <si>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</si>
  <si>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</si>
  <si>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</si>
  <si>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</si>
  <si>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</si>
  <si>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</si>
  <si>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</si>
  <si>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</si>
  <si>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</si>
  <si>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</si>
  <si>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</si>
  <si>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</si>
  <si>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</si>
  <si>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</si>
  <si>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</si>
  <si>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</si>
  <si>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</si>
  <si>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</si>
  <si>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</si>
  <si>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</si>
  <si>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</si>
  <si>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</si>
  <si>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</si>
  <si>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</si>
  <si>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</si>
  <si>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</si>
  <si>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</si>
  <si>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</si>
  <si>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</si>
  <si>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</si>
  <si>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</si>
  <si>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</si>
  <si>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</si>
  <si>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</si>
  <si>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</si>
  <si>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</si>
  <si>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</si>
  <si>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</si>
  <si>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</si>
  <si>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</si>
  <si>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</si>
  <si>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</si>
  <si>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</si>
  <si>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</si>
  <si>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</si>
  <si>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</si>
  <si>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</si>
  <si>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</si>
  <si>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</si>
  <si>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</si>
  <si>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</si>
  <si>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</si>
  <si>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</si>
  <si>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</si>
  <si>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</si>
  <si>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</si>
  <si>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</si>
  <si>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</si>
  <si>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</si>
  <si>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</si>
  <si>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</si>
  <si>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</si>
  <si>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</si>
  <si>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</si>
  <si>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</si>
  <si>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</si>
  <si>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</si>
  <si>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</si>
  <si>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</si>
  <si>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</si>
  <si>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</si>
  <si>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</si>
  <si>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</si>
  <si>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</si>
  <si>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</si>
  <si>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</si>
  <si>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</si>
  <si>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</si>
  <si>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</si>
  <si>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</si>
  <si>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</si>
  <si>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</si>
  <si>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</si>
  <si>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</si>
  <si>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</si>
  <si>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</si>
  <si>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</si>
  <si>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</si>
  <si>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</si>
  <si>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</si>
  <si>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</si>
  <si>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</si>
  <si>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</si>
  <si>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</si>
  <si>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</si>
  <si>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</si>
  <si>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</si>
  <si>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</si>
  <si>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</si>
  <si>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</si>
  <si>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</si>
  <si>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</si>
  <si>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</si>
  <si>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</si>
  <si>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</si>
  <si>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</si>
  <si>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</si>
  <si>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</si>
  <si>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</si>
  <si>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</si>
  <si>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</si>
  <si>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</si>
  <si>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</si>
  <si>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</si>
  <si>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</si>
  <si>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</si>
  <si>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</si>
  <si>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</si>
  <si>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</si>
  <si>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</si>
  <si>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</si>
  <si>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</si>
  <si>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</si>
  <si>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</si>
  <si>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</si>
  <si>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</si>
  <si>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</si>
  <si>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</si>
  <si>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</si>
  <si>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</si>
  <si>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</si>
  <si>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</si>
  <si>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</si>
  <si>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</si>
  <si>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</si>
  <si>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</si>
  <si>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</si>
  <si>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</si>
  <si>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</si>
  <si>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</si>
  <si>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</si>
  <si>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</si>
  <si>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</si>
  <si>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</si>
  <si>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</si>
  <si>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</si>
  <si>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</si>
  <si>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</si>
  <si>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</si>
  <si>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</si>
  <si>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</si>
  <si>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</si>
  <si>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</si>
  <si>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</si>
  <si>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</si>
  <si>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</si>
  <si>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</si>
  <si>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</si>
  <si>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</si>
  <si>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</si>
  <si>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</si>
  <si>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</si>
  <si>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</si>
  <si>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</si>
  <si>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</si>
  <si>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</si>
  <si>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</si>
  <si>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</si>
  <si>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</si>
  <si>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</si>
  <si>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</si>
  <si>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</si>
  <si>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</si>
  <si>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</si>
  <si>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</si>
  <si>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</si>
  <si>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</si>
  <si>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</si>
  <si>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</si>
  <si>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</si>
  <si>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</si>
  <si>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</si>
  <si>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</si>
  <si>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</si>
  <si>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</si>
  <si>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</si>
  <si>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</si>
  <si>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</si>
  <si>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</si>
  <si>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</si>
  <si>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</si>
  <si>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</si>
  <si>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</si>
  <si>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</si>
  <si>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</si>
  <si>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</si>
  <si>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</si>
  <si>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</si>
  <si>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</si>
  <si>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</si>
  <si>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</si>
  <si>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</si>
  <si>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</si>
  <si>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</si>
  <si>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</si>
  <si>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</si>
  <si>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</si>
  <si>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</si>
  <si>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</si>
  <si>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</si>
  <si>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</si>
  <si>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</si>
  <si>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</si>
  <si>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</si>
  <si>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</si>
  <si>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</si>
  <si>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</si>
  <si>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</si>
  <si>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</si>
  <si>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</si>
  <si>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</si>
  <si>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</si>
  <si>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</si>
  <si>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</si>
  <si>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</si>
  <si>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</si>
  <si>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</si>
  <si>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</si>
  <si>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</si>
  <si>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</si>
  <si>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</si>
  <si>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</si>
  <si>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</si>
  <si>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</si>
  <si>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</si>
  <si>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</si>
  <si>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</si>
  <si>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</si>
  <si>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</si>
  <si>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</si>
  <si>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</si>
  <si>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</si>
  <si>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</si>
  <si>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</si>
  <si>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</si>
  <si>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</si>
  <si>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</si>
  <si>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</si>
  <si>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</si>
  <si>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</si>
  <si>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</si>
  <si>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</si>
  <si>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</si>
  <si>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</si>
  <si>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</si>
  <si>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</si>
  <si>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</si>
  <si>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</si>
  <si>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</si>
  <si>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</si>
  <si>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</si>
  <si>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</si>
  <si>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</si>
  <si>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</si>
  <si>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</si>
  <si>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</si>
  <si>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</si>
  <si>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</si>
  <si>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</si>
  <si>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</si>
  <si>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</si>
  <si>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</si>
  <si>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</si>
  <si>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</si>
  <si>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</si>
  <si>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</si>
  <si>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</si>
  <si>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</si>
  <si>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</si>
  <si>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</si>
  <si>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</si>
  <si>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</si>
  <si>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</si>
  <si>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</si>
  <si>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</si>
  <si>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</si>
  <si>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</si>
  <si>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</si>
  <si>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</si>
  <si>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</si>
  <si>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</si>
  <si>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</si>
  <si>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</si>
  <si>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</si>
  <si>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</si>
  <si>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</si>
  <si>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</si>
  <si>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</si>
  <si>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</si>
  <si>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</si>
  <si>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</si>
  <si>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</si>
  <si>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</si>
  <si>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</si>
  <si>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</si>
  <si>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</si>
  <si>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</si>
  <si>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</si>
  <si>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</si>
  <si>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</si>
  <si>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</si>
  <si>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</si>
  <si>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</si>
  <si>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</si>
  <si>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</si>
  <si>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</si>
  <si>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</si>
  <si>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</si>
  <si>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</si>
  <si>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</si>
  <si>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</si>
  <si>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</si>
  <si>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</si>
  <si>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</si>
  <si>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</si>
  <si>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</si>
  <si>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</si>
  <si>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</si>
  <si>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</si>
  <si>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</si>
  <si>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</si>
  <si>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</si>
  <si>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</si>
  <si>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</si>
  <si>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</si>
  <si>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</si>
  <si>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</si>
  <si>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</si>
  <si>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</si>
  <si>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</si>
  <si>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</si>
  <si>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</si>
  <si>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</si>
  <si>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</si>
  <si>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</si>
  <si>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</si>
  <si>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</si>
  <si>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</si>
  <si>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</si>
  <si>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</si>
  <si>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</si>
  <si>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</si>
  <si>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</si>
  <si>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</si>
  <si>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</si>
  <si>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</si>
  <si>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</si>
  <si>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</si>
  <si>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</si>
  <si>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</si>
  <si>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</si>
  <si>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</si>
  <si>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</si>
  <si>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</si>
  <si>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</si>
  <si>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</si>
  <si>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</si>
  <si>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</si>
  <si>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</si>
  <si>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</si>
  <si>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</si>
  <si>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</si>
  <si>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</si>
  <si>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</si>
  <si>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</si>
  <si>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</si>
  <si>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</si>
  <si>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</si>
  <si>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</si>
  <si>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</si>
  <si>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</si>
  <si>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</si>
  <si>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</si>
  <si>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</si>
  <si>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</si>
  <si>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</si>
  <si>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</si>
  <si>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</si>
  <si>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</si>
  <si>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</si>
  <si>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</si>
  <si>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</si>
  <si>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</si>
  <si>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</si>
  <si>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</si>
  <si>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</si>
  <si>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</si>
  <si>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</si>
  <si>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</si>
  <si>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</si>
  <si>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</si>
  <si>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</si>
  <si>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</si>
  <si>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</si>
  <si>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</si>
  <si>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</si>
  <si>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</si>
  <si>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</si>
  <si>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</si>
  <si>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</si>
  <si>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</si>
  <si>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</si>
  <si>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</si>
  <si>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</si>
  <si>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</si>
  <si>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</si>
  <si>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</si>
  <si>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</si>
  <si>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</si>
  <si>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</si>
  <si>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</si>
  <si>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</si>
  <si>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</si>
  <si>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</si>
  <si>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</si>
  <si>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</si>
  <si>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</si>
  <si>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</si>
  <si>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</si>
  <si>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</si>
  <si>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</si>
  <si>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</si>
  <si>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</si>
  <si>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</si>
  <si>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</si>
  <si>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</si>
  <si>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</si>
  <si>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</si>
  <si>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</si>
  <si>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</si>
  <si>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</si>
  <si>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</si>
  <si>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</si>
  <si>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</si>
  <si>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</si>
  <si>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</si>
  <si>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</si>
  <si>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</si>
  <si>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</si>
  <si>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</si>
  <si>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</si>
  <si>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</si>
  <si>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</si>
  <si>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</si>
  <si>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</si>
  <si>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</si>
  <si>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</si>
  <si>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</si>
  <si>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</si>
  <si>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</si>
  <si>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</si>
  <si>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</si>
  <si>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</si>
  <si>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</si>
  <si>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</si>
  <si>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</si>
  <si>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</si>
  <si>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</si>
  <si>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</si>
  <si>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</si>
  <si>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</si>
  <si>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</si>
  <si>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</si>
  <si>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</si>
  <si>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</si>
  <si>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</si>
  <si>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</si>
  <si>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</si>
  <si>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</si>
  <si>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</si>
  <si>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</si>
  <si>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</si>
  <si>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</si>
  <si>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</si>
  <si>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</si>
  <si>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</si>
  <si>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</si>
  <si>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</si>
  <si>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</si>
  <si>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</si>
  <si>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</si>
  <si>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</si>
  <si>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</si>
  <si>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</si>
  <si>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</si>
  <si>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</si>
  <si>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</si>
  <si>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</si>
  <si>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</si>
  <si>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</si>
  <si>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</si>
  <si>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</si>
  <si>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</si>
  <si>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</si>
  <si>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</si>
  <si>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</si>
  <si>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</si>
  <si>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</si>
  <si>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</si>
  <si>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</si>
  <si>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</si>
  <si>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</si>
  <si>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</si>
  <si>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</si>
  <si>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</si>
  <si>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</si>
  <si>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</si>
  <si>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</si>
  <si>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</si>
  <si>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</si>
  <si>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</si>
  <si>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</si>
  <si>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</si>
  <si>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</si>
  <si>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</si>
  <si>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</si>
  <si>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</si>
  <si>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</si>
  <si>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</si>
  <si>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</si>
  <si>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</si>
  <si>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</si>
  <si>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</si>
  <si>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</si>
  <si>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</si>
  <si>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</si>
  <si>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</si>
  <si>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</si>
  <si>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</si>
  <si>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</si>
  <si>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</si>
  <si>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</si>
  <si>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</si>
  <si>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</si>
  <si>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</si>
  <si>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</si>
  <si>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</si>
  <si>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</si>
  <si>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</si>
  <si>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</si>
  <si>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</si>
  <si>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</si>
  <si>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</si>
  <si>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</si>
  <si>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</si>
  <si>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</si>
  <si>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</si>
  <si>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</si>
  <si>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</si>
  <si>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</si>
  <si>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</si>
  <si>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</si>
  <si>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</si>
  <si>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</si>
  <si>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</si>
  <si>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</si>
  <si>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</si>
  <si>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</si>
  <si>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</si>
  <si>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</si>
  <si>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</si>
  <si>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</si>
  <si>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</si>
  <si>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</si>
  <si>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</si>
  <si>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</si>
  <si>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</si>
  <si>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</si>
  <si>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</si>
  <si>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</si>
  <si>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</si>
  <si>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</si>
  <si>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</si>
  <si>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</si>
  <si>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</si>
  <si>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</si>
  <si>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</si>
  <si>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</si>
  <si>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</si>
  <si>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</si>
  <si>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</si>
  <si>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</si>
  <si>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</si>
  <si>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</si>
  <si>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</si>
  <si>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</si>
  <si>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</si>
  <si>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</si>
  <si>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</si>
  <si>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</si>
  <si>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</si>
  <si>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</si>
  <si>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</si>
  <si>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</si>
  <si>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</si>
  <si>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</si>
  <si>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</si>
  <si>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</si>
  <si>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</si>
  <si>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</si>
  <si>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</si>
  <si>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</si>
  <si>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</si>
  <si>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</si>
  <si>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</si>
  <si>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</si>
  <si>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</si>
  <si>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</si>
  <si>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</si>
  <si>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</si>
  <si>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</si>
  <si>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</si>
  <si>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</si>
  <si>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</si>
  <si>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</si>
  <si>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</si>
  <si>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</si>
  <si>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</si>
  <si>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</si>
  <si>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</si>
  <si>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</si>
  <si>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</si>
  <si>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</si>
  <si>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</si>
  <si>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</si>
  <si>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</si>
  <si>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</si>
  <si>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</si>
  <si>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</si>
  <si>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</si>
  <si>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</si>
  <si>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</si>
  <si>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</si>
  <si>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</si>
  <si>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</si>
  <si>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</si>
  <si>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</si>
  <si>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</si>
  <si>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</si>
  <si>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</si>
  <si>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</si>
  <si>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</si>
  <si>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</si>
  <si>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</si>
  <si>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</si>
  <si>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</si>
  <si>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</si>
  <si>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</si>
  <si>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</si>
  <si>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</si>
  <si>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</si>
  <si>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</si>
  <si>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</si>
  <si>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</si>
  <si>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</si>
  <si>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</si>
  <si>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</si>
  <si>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</si>
  <si>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</si>
  <si>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</si>
  <si>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</si>
  <si>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</si>
  <si>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</si>
  <si>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</si>
  <si>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</si>
  <si>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</si>
  <si>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</si>
  <si>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</si>
  <si>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</si>
  <si>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</si>
  <si>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</si>
  <si>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</si>
  <si>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</si>
  <si>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</si>
  <si>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</si>
  <si>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</si>
  <si>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</si>
  <si>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</si>
  <si>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</si>
  <si>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</si>
  <si>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</si>
  <si>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</si>
  <si>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</si>
  <si>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</si>
  <si>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</si>
  <si>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</si>
  <si>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</si>
  <si>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</si>
  <si>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</si>
  <si>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</si>
  <si>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</si>
  <si>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</si>
  <si>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</si>
  <si>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</si>
  <si>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</si>
  <si>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</si>
  <si>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</si>
  <si>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</si>
  <si>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</si>
  <si>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</si>
  <si>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</si>
  <si>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</si>
  <si>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</si>
  <si>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</si>
  <si>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</si>
  <si>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</si>
  <si>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</si>
  <si>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</si>
  <si>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</si>
  <si>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</si>
  <si>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</si>
  <si>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</si>
  <si>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</si>
  <si>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</si>
  <si>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</si>
  <si>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</si>
  <si>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</si>
  <si>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</si>
  <si>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</si>
  <si>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</si>
  <si>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</si>
  <si>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</si>
  <si>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</si>
  <si>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</si>
  <si>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</si>
  <si>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</si>
  <si>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</si>
  <si>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</si>
  <si>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</si>
  <si>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</si>
  <si>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</si>
  <si>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</si>
  <si>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</si>
  <si>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</si>
  <si>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</si>
  <si>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</si>
  <si>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</si>
  <si>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</si>
  <si>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</si>
  <si>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</si>
  <si>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</si>
  <si>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</si>
  <si>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</si>
  <si>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</si>
  <si>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</si>
  <si>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</si>
  <si>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</si>
  <si>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</si>
  <si>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</si>
  <si>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</si>
  <si>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</si>
  <si>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</si>
  <si>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</si>
  <si>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</si>
  <si>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</si>
  <si>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</si>
  <si>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</si>
  <si>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</si>
  <si>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</si>
  <si>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</si>
  <si>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</si>
  <si>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</si>
  <si>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</si>
  <si>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</si>
  <si>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</si>
  <si>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</si>
  <si>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</si>
  <si>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</si>
  <si>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</si>
  <si>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</si>
  <si>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</si>
  <si>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</si>
  <si>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</si>
  <si>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</si>
  <si>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</si>
  <si>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</si>
  <si>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</si>
  <si>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</si>
  <si>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</si>
  <si>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</si>
  <si>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</si>
  <si>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</si>
  <si>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</si>
  <si>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</si>
  <si>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</si>
  <si>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</si>
  <si>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</si>
  <si>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</si>
  <si>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</si>
  <si>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</si>
  <si>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</si>
  <si>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</si>
  <si>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</si>
  <si>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</si>
  <si>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</si>
  <si>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</si>
  <si>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</si>
  <si>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</si>
  <si>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</si>
  <si>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</si>
  <si>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</si>
  <si>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</si>
  <si>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</si>
  <si>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</si>
  <si>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</si>
  <si>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</si>
  <si>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</si>
  <si>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</si>
  <si>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</si>
  <si>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</si>
  <si>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</si>
  <si>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</si>
  <si>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</si>
  <si>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</si>
  <si>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</si>
  <si>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</si>
  <si>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</si>
  <si>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</si>
  <si>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</si>
  <si>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</si>
  <si>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</si>
  <si>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</si>
  <si>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</si>
  <si>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</si>
  <si>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</si>
  <si>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</si>
  <si>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</si>
  <si>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</si>
  <si>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</si>
  <si>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</si>
  <si>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</si>
  <si>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</si>
  <si>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</si>
  <si>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</si>
  <si>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</si>
  <si>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</si>
  <si>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</si>
  <si>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</si>
  <si>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</si>
  <si>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</si>
  <si>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</si>
  <si>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</si>
  <si>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</si>
  <si>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</si>
  <si>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</si>
  <si>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</si>
  <si>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</si>
  <si>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</si>
  <si>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</si>
  <si>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</si>
  <si>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</si>
  <si>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</si>
  <si>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</si>
  <si>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</si>
  <si>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</si>
  <si>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</si>
  <si>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</si>
  <si>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</si>
  <si>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</si>
  <si>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</si>
  <si>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</si>
  <si>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</si>
  <si>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</si>
  <si>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</si>
  <si>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</si>
  <si>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</si>
  <si>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</si>
  <si>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</si>
  <si>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</si>
  <si>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</si>
  <si>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</si>
  <si>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</si>
  <si>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</si>
  <si>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</si>
  <si>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</si>
  <si>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</si>
  <si>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</si>
  <si>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</si>
  <si>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</si>
  <si>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</si>
  <si>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</si>
  <si>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</si>
  <si>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</si>
  <si>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</si>
  <si>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</si>
  <si>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</si>
  <si>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</si>
  <si>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</si>
  <si>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</si>
  <si>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</si>
  <si>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</si>
  <si>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</si>
  <si>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</si>
  <si>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</si>
  <si>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</si>
  <si>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</si>
  <si>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</si>
  <si>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</si>
  <si>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</si>
  <si>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</si>
  <si>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</si>
  <si>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</si>
  <si>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</si>
  <si>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</si>
  <si>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</si>
  <si>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</si>
  <si>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</si>
  <si>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</si>
  <si>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</si>
  <si>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</si>
  <si>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</si>
  <si>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</si>
  <si>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</si>
  <si>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</si>
  <si>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</si>
  <si>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</si>
  <si>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</si>
  <si>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</si>
  <si>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</si>
  <si>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</si>
  <si>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</si>
  <si>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</si>
  <si>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</si>
  <si>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</si>
  <si>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</si>
  <si>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</si>
  <si>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</si>
  <si>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</si>
  <si>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</si>
  <si>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</si>
  <si>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</si>
  <si>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</si>
  <si>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</si>
  <si>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</si>
  <si>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</si>
  <si>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</si>
  <si>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</si>
  <si>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</si>
  <si>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</si>
  <si>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</si>
  <si>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</si>
  <si>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</si>
  <si>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</si>
  <si>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</si>
  <si>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</si>
  <si>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</si>
  <si>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</si>
  <si>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</si>
  <si>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</si>
  <si>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</si>
  <si>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</si>
  <si>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</si>
  <si>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</si>
  <si>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</si>
  <si>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</si>
  <si>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</si>
  <si>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</si>
  <si>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</si>
  <si>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</si>
  <si>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</si>
  <si>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</si>
  <si>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</si>
  <si>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</si>
  <si>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</si>
  <si>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</si>
  <si>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</si>
  <si>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</si>
  <si>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</si>
  <si>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</si>
  <si>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</si>
  <si>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</si>
  <si>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</si>
  <si>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</si>
  <si>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</si>
  <si>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</si>
  <si>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</si>
  <si>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</si>
  <si>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</si>
  <si>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</si>
  <si>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</si>
  <si>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</si>
  <si>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</si>
  <si>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</si>
  <si>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</si>
  <si>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</si>
  <si>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</si>
  <si>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</si>
  <si>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</si>
  <si>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</si>
  <si>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</si>
  <si>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</si>
  <si>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</si>
  <si>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</si>
  <si>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</si>
  <si>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</si>
  <si>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</si>
  <si>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</si>
  <si>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</si>
  <si>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</si>
  <si>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</si>
  <si>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</si>
  <si>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</si>
  <si>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</si>
  <si>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</si>
  <si>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</si>
  <si>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</si>
  <si>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</si>
  <si>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</si>
  <si>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</si>
  <si>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</si>
  <si>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</si>
  <si>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</si>
  <si>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</si>
  <si>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</si>
  <si>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</si>
  <si>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</si>
  <si>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</si>
  <si>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</si>
  <si>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</si>
  <si>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</si>
  <si>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</si>
  <si>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</si>
  <si>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</si>
  <si>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</si>
  <si>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</si>
  <si>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</si>
  <si>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</si>
  <si>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</si>
  <si>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</si>
  <si>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</si>
  <si>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</si>
  <si>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</si>
  <si>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</si>
  <si>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</si>
  <si>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</si>
  <si>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</si>
  <si>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</si>
  <si>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</si>
  <si>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</si>
  <si>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</si>
  <si>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</si>
  <si>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</si>
  <si>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</si>
  <si>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</si>
  <si>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</si>
  <si>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</si>
  <si>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</si>
  <si>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</si>
  <si>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</si>
  <si>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</si>
  <si>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</si>
  <si>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</si>
  <si>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</si>
  <si>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</si>
  <si>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</si>
  <si>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</si>
  <si>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</si>
  <si>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</si>
  <si>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</si>
  <si>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</si>
  <si>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</si>
  <si>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</si>
  <si>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</si>
  <si>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</si>
  <si>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</si>
  <si>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</si>
  <si>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</si>
  <si>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</si>
  <si>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</si>
  <si>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</si>
  <si>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</si>
  <si>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</si>
  <si>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</si>
  <si>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</si>
  <si>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</si>
  <si>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</si>
  <si>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</si>
  <si>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</si>
  <si>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</si>
  <si>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</si>
  <si>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</si>
  <si>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</si>
  <si>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</si>
  <si>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</si>
  <si>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</si>
  <si>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</si>
  <si>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</si>
  <si>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</si>
  <si>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</si>
  <si>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</si>
  <si>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</si>
  <si>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</si>
  <si>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</si>
  <si>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</si>
  <si>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</si>
  <si>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</si>
  <si>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</si>
  <si>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</si>
  <si>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</si>
  <si>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</si>
  <si>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</si>
  <si>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</si>
  <si>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</si>
  <si>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</si>
  <si>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</si>
  <si>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</si>
  <si>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</si>
  <si>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</si>
  <si>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</si>
  <si>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</si>
  <si>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</si>
  <si>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</si>
  <si>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</si>
  <si>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</si>
  <si>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</si>
  <si>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</si>
  <si>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</si>
  <si>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</si>
  <si>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</si>
  <si>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</si>
  <si>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</si>
  <si>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</si>
  <si>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</si>
  <si>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</si>
  <si>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</si>
  <si>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</si>
  <si>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</si>
  <si>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</si>
  <si>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</si>
  <si>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</si>
  <si>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</si>
  <si>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</si>
  <si>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</si>
  <si>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</si>
  <si>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</si>
  <si>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</si>
  <si>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</si>
  <si>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</si>
  <si>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</si>
  <si>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</si>
  <si>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</si>
  <si>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</si>
  <si>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</si>
  <si>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</si>
  <si>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</si>
  <si>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</si>
  <si>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</si>
  <si>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</si>
  <si>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</si>
  <si>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</si>
  <si>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</si>
  <si>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</si>
  <si>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</si>
  <si>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</si>
  <si>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</si>
  <si>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</si>
  <si>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</si>
  <si>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</si>
  <si>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</si>
  <si>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</si>
  <si>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</si>
  <si>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</si>
  <si>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</si>
  <si>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</si>
  <si>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</si>
  <si>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</si>
  <si>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</si>
  <si>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</si>
  <si>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</si>
  <si>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</si>
  <si>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</si>
  <si>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</si>
  <si>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</si>
  <si>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</si>
  <si>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</si>
  <si>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</si>
  <si>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</si>
  <si>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</si>
  <si>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</si>
  <si>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</si>
  <si>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</si>
  <si>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</si>
  <si>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</si>
  <si>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</si>
  <si>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</si>
  <si>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</si>
  <si>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</si>
  <si>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</si>
  <si>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</si>
  <si>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</si>
  <si>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</si>
  <si>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</si>
  <si>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</si>
  <si>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</si>
  <si>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</si>
  <si>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</si>
  <si>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</si>
  <si>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</si>
  <si>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</si>
  <si>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</si>
  <si>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</si>
  <si>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</si>
  <si>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</si>
  <si>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</si>
  <si>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</si>
  <si>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</si>
  <si>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</si>
  <si>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</si>
  <si>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</si>
  <si>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</si>
  <si>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</si>
  <si>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</si>
  <si>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</si>
  <si>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</si>
  <si>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</si>
  <si>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</si>
  <si>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</si>
  <si>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</si>
  <si>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</si>
  <si>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</si>
  <si>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</si>
  <si>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</si>
  <si>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</si>
  <si>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</si>
  <si>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</si>
  <si>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</si>
  <si>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</si>
  <si>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</si>
  <si>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</si>
  <si>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</si>
  <si>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</si>
  <si>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</si>
  <si>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</si>
  <si>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</si>
  <si>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</si>
  <si>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</si>
  <si>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</si>
  <si>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</si>
  <si>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</si>
  <si>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</si>
  <si>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</si>
  <si>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</si>
  <si>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</si>
  <si>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</si>
  <si>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</si>
  <si>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</si>
  <si>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</si>
  <si>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</si>
  <si>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</si>
  <si>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</si>
  <si>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</si>
  <si>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</si>
  <si>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</si>
  <si>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</si>
  <si>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</si>
  <si>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</si>
  <si>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</si>
  <si>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</si>
  <si>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</si>
  <si>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</si>
  <si>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</si>
  <si>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</si>
  <si>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</si>
  <si>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</si>
  <si>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</si>
  <si>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</si>
  <si>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</si>
  <si>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</si>
  <si>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</si>
  <si>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</si>
  <si>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</si>
  <si>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</si>
  <si>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</si>
  <si>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</si>
  <si>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</si>
  <si>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</si>
  <si>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</si>
  <si>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</si>
  <si>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</si>
  <si>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</si>
  <si>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</si>
  <si>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</si>
  <si>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</si>
  <si>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</si>
  <si>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</si>
  <si>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</si>
  <si>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</si>
  <si>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</si>
  <si>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</si>
  <si>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</si>
  <si>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</si>
  <si>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</si>
  <si>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</si>
  <si>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</si>
  <si>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</si>
  <si>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</si>
  <si>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</si>
  <si>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</si>
  <si>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</si>
  <si>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</si>
  <si>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</si>
  <si>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</si>
  <si>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</si>
  <si>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</si>
  <si>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</si>
  <si>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</si>
  <si>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</si>
  <si>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</si>
  <si>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</si>
  <si>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</si>
  <si>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</si>
  <si>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</si>
  <si>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</si>
  <si>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</si>
  <si>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</si>
  <si>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</si>
  <si>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</si>
  <si>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</si>
  <si>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</si>
  <si>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</si>
  <si>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</si>
  <si>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</si>
  <si>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</si>
  <si>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</si>
  <si>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</si>
  <si>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</si>
  <si>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</si>
  <si>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</si>
  <si>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</si>
  <si>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</si>
  <si>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</si>
  <si>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</si>
  <si>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</si>
  <si>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</si>
  <si>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</si>
  <si>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</si>
  <si>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</si>
  <si>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</si>
  <si>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</si>
  <si>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</si>
  <si>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</si>
  <si>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</si>
  <si>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</si>
  <si>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</si>
  <si>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</si>
  <si>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</si>
  <si>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</si>
  <si>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</si>
  <si>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</si>
  <si>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</si>
  <si>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</si>
  <si>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</si>
  <si>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</si>
  <si>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</si>
  <si>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</si>
  <si>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</si>
  <si>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</si>
  <si>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</si>
  <si>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</si>
  <si>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</si>
  <si>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</si>
  <si>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</si>
  <si>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</si>
  <si>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</si>
  <si>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</si>
  <si>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</si>
  <si>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</si>
  <si>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</si>
  <si>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</si>
  <si>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</si>
  <si>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</si>
  <si>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</si>
  <si>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</si>
  <si>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</si>
  <si>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</si>
  <si>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</si>
  <si>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</si>
  <si>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</si>
  <si>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</si>
  <si>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</si>
  <si>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</si>
  <si>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</si>
  <si>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</si>
  <si>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</si>
  <si>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</si>
  <si>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</si>
  <si>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</si>
  <si>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</si>
  <si>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</si>
  <si>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</si>
  <si>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</si>
  <si>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</si>
  <si>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</si>
  <si>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</si>
  <si>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</si>
  <si>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</si>
  <si>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</si>
  <si>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</si>
  <si>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</si>
  <si>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</si>
  <si>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</si>
  <si>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</si>
  <si>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</si>
  <si>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</si>
  <si>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</si>
  <si>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</si>
  <si>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</si>
  <si>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</si>
  <si>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</si>
  <si>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</si>
  <si>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</si>
  <si>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</si>
  <si>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</si>
  <si>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</si>
  <si>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</si>
  <si>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</si>
  <si>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</si>
  <si>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</si>
  <si>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</si>
  <si>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</si>
  <si>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</si>
  <si>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</si>
  <si>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</si>
  <si>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</si>
  <si>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</si>
  <si>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</si>
  <si>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</si>
  <si>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</si>
  <si>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</si>
  <si>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</si>
  <si>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</si>
  <si>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</si>
  <si>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</si>
  <si>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</si>
  <si>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</si>
  <si>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</si>
  <si>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</si>
  <si>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</si>
  <si>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</si>
  <si>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</si>
  <si>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</si>
  <si>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</si>
  <si>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</si>
  <si>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</si>
  <si>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</si>
  <si>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</si>
  <si>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</si>
  <si>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</si>
  <si>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</si>
  <si>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</si>
  <si>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</si>
  <si>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</si>
  <si>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</si>
  <si>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</si>
  <si>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</si>
  <si>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</si>
  <si>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</si>
  <si>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</si>
  <si>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</si>
  <si>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</si>
  <si>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</si>
  <si>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</si>
  <si>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</si>
  <si>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</si>
  <si>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</si>
  <si>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</si>
  <si>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</si>
  <si>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</si>
  <si>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</si>
  <si>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</si>
  <si>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</si>
  <si>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</si>
  <si>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</si>
  <si>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</si>
  <si>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</si>
  <si>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</si>
  <si>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</si>
  <si>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</si>
  <si>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</si>
  <si>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</si>
  <si>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</si>
  <si>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</si>
  <si>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</si>
  <si>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</si>
  <si>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</si>
  <si>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</si>
  <si>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</si>
  <si>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</si>
  <si>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</si>
  <si>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</si>
  <si>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</si>
  <si>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</si>
  <si>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</si>
  <si>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</si>
  <si>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</si>
  <si>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</si>
  <si>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</si>
  <si>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</si>
  <si>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</si>
  <si>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</si>
  <si>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</si>
  <si>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</si>
  <si>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</si>
  <si>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</si>
  <si>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</si>
  <si>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</si>
  <si>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</si>
  <si>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</si>
  <si>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</si>
  <si>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</si>
  <si>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</si>
  <si>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</si>
  <si>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</si>
  <si>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</si>
  <si>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</si>
  <si>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</si>
  <si>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</si>
  <si>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</si>
  <si>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</si>
  <si>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</si>
  <si>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</si>
  <si>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</si>
  <si>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</si>
  <si>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</si>
  <si>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</si>
  <si>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</si>
  <si>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</si>
  <si>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</si>
  <si>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</si>
  <si>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</si>
  <si>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</si>
  <si>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</si>
  <si>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</si>
  <si>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</si>
  <si>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</si>
  <si>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</si>
  <si>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</si>
  <si>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</si>
  <si>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</si>
  <si>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</si>
  <si>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</si>
  <si>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</si>
  <si>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</si>
  <si>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</si>
  <si>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</si>
  <si>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</si>
  <si>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</si>
  <si>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</si>
  <si>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</si>
  <si>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</si>
  <si>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</si>
  <si>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</si>
  <si>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</si>
  <si>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</si>
  <si>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</si>
  <si>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</si>
  <si>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</si>
  <si>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</si>
  <si>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</si>
  <si>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</si>
  <si>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</si>
  <si>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</si>
  <si>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</si>
  <si>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</si>
  <si>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</si>
  <si>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</si>
  <si>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</si>
  <si>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</si>
  <si>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</si>
  <si>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</si>
  <si>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</si>
  <si>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</si>
  <si>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</si>
  <si>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</si>
  <si>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</si>
  <si>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</si>
  <si>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</si>
  <si>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</si>
  <si>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</si>
  <si>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</si>
  <si>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</si>
  <si>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</si>
  <si>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</si>
  <si>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</si>
  <si>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</si>
  <si>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</si>
  <si>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</si>
  <si>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</si>
  <si>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</si>
  <si>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</si>
  <si>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</si>
  <si>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</si>
  <si>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</si>
  <si>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</si>
  <si>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</si>
  <si>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</si>
  <si>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</si>
  <si>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</si>
  <si>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</si>
  <si>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</si>
  <si>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</si>
  <si>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</si>
  <si>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</si>
  <si>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</si>
  <si>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</si>
  <si>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</si>
  <si>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</si>
  <si>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</si>
  <si>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</si>
  <si>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</si>
  <si>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</si>
  <si>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</si>
  <si>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</si>
  <si>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</si>
  <si>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</si>
  <si>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</si>
  <si>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</si>
  <si>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</si>
  <si>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</si>
  <si>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</si>
  <si>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</si>
  <si>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</si>
  <si>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</si>
  <si>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</si>
  <si>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</si>
  <si>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</si>
  <si>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</si>
  <si>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</si>
  <si>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</si>
  <si>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</si>
  <si>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</si>
  <si>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</si>
  <si>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</si>
  <si>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</si>
  <si>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</si>
  <si>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</si>
  <si>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</si>
  <si>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</si>
  <si>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</si>
  <si>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</si>
  <si>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</si>
  <si>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</si>
  <si>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</si>
  <si>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</si>
  <si>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</si>
  <si>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</si>
  <si>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</si>
  <si>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</si>
  <si>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</si>
  <si>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</si>
  <si>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</si>
  <si>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</si>
  <si>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</si>
  <si>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</si>
  <si>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</si>
  <si>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</si>
  <si>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</si>
  <si>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</si>
  <si>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</si>
  <si>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</si>
  <si>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</si>
  <si>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</si>
  <si>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</si>
  <si>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</si>
  <si>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</si>
  <si>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</si>
  <si>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</si>
  <si>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</si>
  <si>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</si>
  <si>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</si>
  <si>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</si>
  <si>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</si>
  <si>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</si>
  <si>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</si>
  <si>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</si>
  <si>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</si>
  <si>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</si>
  <si>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</si>
  <si>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</si>
  <si>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</si>
  <si>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</si>
  <si>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</si>
  <si>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</si>
  <si>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</si>
  <si>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</si>
  <si>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</si>
  <si>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</si>
  <si>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</si>
  <si>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</si>
  <si>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</si>
  <si>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</si>
  <si>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</si>
  <si>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</si>
  <si>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</si>
  <si>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</si>
  <si>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</si>
  <si>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</si>
  <si>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</si>
  <si>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</si>
  <si>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</si>
  <si>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</si>
  <si>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</si>
  <si>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</si>
  <si>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</si>
  <si>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</si>
  <si>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</si>
  <si>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</si>
  <si>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</si>
  <si>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</si>
  <si>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</si>
  <si>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</si>
  <si>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</si>
  <si>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</si>
  <si>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</si>
  <si>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</si>
  <si>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</si>
  <si>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</si>
  <si>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</si>
  <si>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</si>
  <si>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</si>
  <si>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</si>
  <si>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</si>
  <si>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</si>
  <si>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</si>
  <si>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</si>
  <si>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</si>
  <si>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</si>
  <si>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</si>
  <si>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</si>
  <si>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</si>
  <si>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</si>
  <si>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</si>
  <si>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</si>
  <si>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</si>
  <si>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</si>
  <si>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</si>
  <si>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</si>
  <si>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</si>
  <si>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</si>
  <si>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</si>
  <si>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</si>
  <si>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</si>
  <si>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</si>
  <si>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</si>
  <si>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</si>
  <si>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</si>
  <si>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</si>
  <si>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</si>
  <si>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</si>
  <si>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</si>
  <si>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</si>
  <si>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</si>
  <si>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</si>
  <si>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</si>
  <si>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</si>
  <si>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</si>
  <si>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</si>
  <si>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</si>
  <si>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</si>
  <si>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</si>
  <si>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</si>
  <si>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</si>
  <si>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</si>
  <si>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</si>
  <si>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</si>
  <si>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</si>
  <si>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</si>
  <si>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</si>
  <si>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</si>
  <si>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</si>
  <si>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</si>
  <si>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</si>
  <si>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</si>
  <si>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</si>
  <si>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</si>
  <si>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</si>
  <si>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</si>
  <si>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</si>
  <si>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</si>
  <si>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</si>
  <si>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</si>
  <si>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</si>
  <si>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</si>
  <si>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</si>
  <si>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</si>
  <si>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</si>
  <si>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</si>
  <si>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</si>
  <si>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</si>
  <si>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</si>
  <si>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</si>
  <si>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</si>
  <si>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</si>
  <si>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</si>
  <si>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</si>
  <si>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</si>
  <si>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</si>
  <si>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</si>
  <si>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</si>
  <si>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</si>
  <si>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</si>
  <si>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</si>
  <si>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</si>
  <si>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</si>
  <si>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</si>
  <si>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</si>
  <si>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</si>
  <si>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</si>
  <si>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</si>
  <si>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</si>
  <si>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</si>
  <si>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</si>
  <si>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</si>
  <si>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</si>
  <si>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</si>
  <si>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</si>
  <si>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</si>
  <si>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</si>
  <si>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</si>
  <si>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</si>
  <si>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</si>
  <si>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</si>
  <si>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</si>
  <si>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</si>
  <si>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</si>
  <si>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</si>
  <si>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</si>
  <si>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</si>
  <si>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</si>
  <si>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</si>
  <si>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</si>
  <si>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</si>
  <si>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</si>
  <si>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</si>
  <si>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</si>
  <si>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</si>
  <si>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</si>
  <si>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</si>
  <si>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</si>
  <si>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</si>
  <si>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</si>
  <si>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</si>
  <si>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</si>
  <si>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</si>
  <si>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</si>
  <si>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</si>
  <si>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</si>
  <si>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</si>
  <si>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</si>
  <si>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</si>
  <si>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</si>
  <si>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</si>
  <si>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</si>
  <si>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</si>
  <si>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</si>
  <si>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</si>
  <si>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</si>
  <si>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</si>
  <si>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</si>
  <si>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</si>
  <si>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</si>
  <si>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</si>
  <si>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</si>
  <si>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</si>
  <si>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</si>
  <si>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</si>
  <si>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</si>
  <si>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</si>
  <si>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</si>
  <si>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</si>
  <si>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</si>
  <si>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</si>
  <si>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</si>
  <si>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</si>
  <si>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</si>
  <si>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</si>
  <si>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</si>
  <si>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</si>
  <si>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</si>
  <si>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</si>
  <si>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</si>
  <si>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</si>
  <si>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</si>
  <si>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</si>
  <si>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</si>
  <si>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</si>
  <si>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</si>
  <si>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</si>
  <si>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</si>
  <si>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</si>
  <si>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</si>
  <si>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</si>
  <si>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</si>
  <si>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</si>
  <si>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</si>
  <si>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</si>
  <si>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</si>
  <si>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</si>
  <si>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</si>
  <si>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</si>
  <si>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</si>
  <si>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</si>
  <si>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</si>
  <si>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</si>
  <si>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</si>
  <si>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</si>
  <si>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</si>
  <si>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</si>
  <si>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</si>
  <si>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</si>
  <si>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</si>
  <si>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</si>
  <si>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</si>
  <si>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</si>
  <si>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</si>
  <si>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</si>
  <si>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</si>
  <si>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</si>
  <si>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</si>
  <si>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</si>
  <si>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</si>
  <si>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</si>
  <si>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</si>
  <si>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</si>
  <si>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</si>
  <si>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</si>
  <si>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</si>
  <si>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</si>
  <si>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</si>
  <si>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</si>
  <si>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</si>
  <si>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</si>
  <si>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</si>
  <si>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</si>
  <si>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</si>
  <si>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</si>
  <si>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</si>
  <si>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</si>
  <si>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</si>
  <si>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</si>
  <si>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</si>
  <si>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</si>
  <si>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</si>
  <si>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</si>
  <si>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</si>
  <si>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</si>
  <si>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</si>
  <si>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</si>
  <si>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</si>
  <si>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</si>
  <si>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</si>
  <si>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</si>
  <si>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</si>
  <si>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</si>
  <si>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</si>
  <si>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</si>
  <si>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</si>
  <si>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</si>
  <si>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</si>
  <si>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</si>
  <si>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</si>
  <si>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</si>
  <si>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</si>
  <si>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</si>
  <si>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</si>
  <si>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</si>
  <si>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</si>
  <si>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</si>
  <si>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</si>
  <si>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</si>
  <si>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</si>
  <si>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</si>
  <si>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</si>
  <si>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</si>
  <si>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</si>
  <si>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</si>
  <si>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</si>
  <si>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</si>
  <si>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</si>
  <si>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</si>
  <si>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</si>
  <si>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</si>
  <si>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</si>
  <si>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</si>
  <si>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</si>
  <si>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</si>
  <si>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</si>
  <si>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</si>
  <si>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</si>
  <si>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</si>
  <si>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</si>
  <si>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</si>
  <si>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</si>
  <si>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</si>
  <si>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</si>
  <si>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</si>
  <si>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</si>
  <si>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</si>
  <si>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</si>
  <si>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</si>
  <si>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</si>
  <si>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</si>
  <si>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</si>
  <si>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</si>
  <si>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</si>
  <si>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</si>
  <si>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</si>
  <si>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</si>
  <si>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</si>
  <si>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</si>
  <si>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</si>
  <si>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</si>
  <si>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</si>
  <si>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</si>
  <si>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</si>
  <si>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</si>
  <si>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</si>
  <si>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</si>
  <si>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</si>
  <si>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</si>
  <si>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</si>
  <si>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</si>
  <si>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</si>
  <si>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</si>
  <si>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</si>
  <si>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</si>
  <si>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</si>
  <si>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</si>
  <si>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</si>
  <si>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</si>
  <si>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</si>
  <si>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</si>
  <si>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</si>
  <si>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</si>
  <si>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</si>
  <si>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</si>
  <si>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</si>
  <si>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</si>
  <si>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</si>
  <si>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</si>
  <si>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</si>
  <si>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</si>
  <si>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</si>
  <si>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</si>
  <si>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</si>
  <si>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</si>
  <si>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</si>
  <si>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</si>
  <si>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</si>
  <si>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</si>
  <si>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</si>
  <si>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</si>
  <si>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</si>
  <si>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</si>
  <si>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</si>
  <si>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</si>
  <si>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</si>
  <si>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</si>
  <si>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</si>
  <si>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</si>
  <si>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</si>
  <si>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</si>
  <si>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</si>
  <si>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</si>
  <si>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</si>
  <si>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</si>
  <si>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</si>
  <si>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</si>
  <si>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</si>
  <si>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</si>
  <si>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</si>
  <si>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</si>
  <si>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</si>
  <si>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</si>
  <si>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</si>
  <si>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</si>
  <si>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</si>
  <si>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</si>
  <si>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</si>
  <si>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</si>
  <si>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</si>
  <si>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</si>
  <si>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</si>
  <si>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</si>
  <si>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</si>
  <si>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</si>
  <si>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</si>
  <si>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</si>
  <si>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</si>
  <si>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</si>
  <si>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</si>
  <si>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</si>
  <si>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</si>
  <si>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</si>
  <si>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</si>
  <si>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</si>
  <si>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</si>
  <si>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</si>
  <si>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</si>
  <si>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</si>
  <si>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</si>
  <si>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</si>
  <si>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</si>
  <si>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</si>
  <si>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</si>
  <si>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</si>
  <si>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</si>
  <si>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</si>
  <si>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</si>
  <si>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</si>
  <si>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</si>
  <si>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</si>
  <si>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</si>
  <si>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</si>
  <si>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</si>
  <si>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</si>
  <si>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</si>
  <si>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</si>
  <si>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</si>
  <si>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</si>
  <si>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</si>
  <si>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</si>
  <si>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</si>
  <si>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</si>
  <si>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</si>
  <si>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</si>
  <si>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</si>
  <si>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</si>
  <si>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</si>
  <si>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</si>
  <si>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</si>
  <si>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</si>
  <si>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</si>
  <si>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</si>
  <si>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</si>
  <si>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</si>
  <si>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</si>
  <si>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</si>
  <si>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</si>
  <si>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</si>
  <si>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</si>
  <si>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</si>
  <si>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</si>
  <si>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</si>
  <si>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</si>
  <si>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</si>
  <si>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</si>
  <si>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</si>
  <si>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</si>
  <si>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</si>
  <si>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</si>
  <si>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</si>
  <si>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</si>
  <si>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</si>
  <si>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</si>
  <si>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</si>
  <si>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</si>
  <si>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</si>
  <si>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</si>
  <si>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</si>
  <si>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</si>
  <si>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</si>
  <si>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</si>
  <si>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</si>
  <si>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</si>
  <si>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</si>
  <si>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</si>
  <si>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</si>
  <si>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</si>
  <si>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</si>
  <si>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</si>
  <si>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</si>
  <si>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</si>
  <si>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</si>
  <si>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</si>
  <si>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</si>
  <si>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</si>
  <si>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</si>
  <si>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</si>
  <si>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</si>
  <si>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</si>
  <si>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</si>
  <si>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</si>
  <si>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</si>
  <si>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</si>
  <si>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</si>
  <si>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</si>
  <si>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</si>
  <si>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</si>
  <si>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</si>
  <si>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</si>
  <si>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</si>
  <si>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</si>
  <si>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</si>
  <si>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</si>
  <si>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</si>
  <si>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</si>
  <si>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</si>
  <si>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</si>
  <si>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</si>
  <si>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</si>
  <si>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</si>
  <si>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</si>
  <si>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</si>
  <si>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</si>
  <si>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</si>
  <si>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</si>
  <si>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</si>
  <si>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</si>
  <si>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</si>
  <si>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</si>
  <si>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</si>
  <si>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</si>
  <si>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</si>
  <si>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</si>
  <si>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</si>
  <si>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</si>
  <si>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</si>
  <si>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</si>
  <si>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</si>
  <si>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</si>
  <si>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</si>
  <si>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</si>
  <si>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</si>
  <si>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</si>
  <si>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</si>
  <si>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</si>
  <si>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</si>
  <si>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</si>
  <si>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</si>
  <si>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</si>
  <si>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</si>
  <si>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</si>
  <si>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</si>
  <si>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</si>
  <si>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</si>
  <si>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</si>
  <si>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</si>
  <si>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</si>
  <si>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</si>
  <si>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</si>
  <si>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</si>
  <si>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</si>
  <si>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</si>
  <si>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</si>
  <si>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</si>
  <si>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</si>
  <si>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</si>
  <si>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</si>
  <si>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</si>
  <si>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</si>
  <si>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</si>
  <si>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</si>
  <si>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</si>
  <si>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</si>
  <si>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</si>
  <si>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</si>
  <si>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</si>
  <si>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</si>
  <si>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</si>
  <si>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</si>
  <si>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</si>
  <si>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</si>
  <si>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</si>
  <si>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</si>
  <si>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</si>
  <si>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</si>
  <si>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</si>
  <si>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</si>
  <si>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</si>
  <si>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</si>
  <si>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</si>
  <si>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</si>
  <si>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</si>
  <si>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</si>
  <si>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</si>
  <si>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</si>
  <si>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</si>
  <si>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</si>
  <si>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</si>
  <si>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</si>
  <si>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</si>
  <si>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</si>
  <si>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</si>
  <si>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</si>
  <si>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</si>
  <si>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</si>
  <si>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</si>
  <si>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</si>
  <si>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</si>
  <si>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</si>
  <si>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</si>
  <si>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</si>
  <si>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</si>
  <si>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</si>
  <si>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</si>
  <si>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</si>
  <si>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</si>
  <si>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</si>
  <si>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</si>
  <si>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</si>
  <si>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</si>
  <si>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</si>
  <si>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</si>
  <si>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</si>
  <si>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</si>
  <si>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</si>
  <si>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</si>
  <si>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</si>
  <si>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</si>
  <si>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</si>
  <si>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</si>
  <si>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</si>
  <si>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</si>
  <si>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</si>
  <si>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</si>
  <si>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</si>
  <si>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</si>
  <si>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</si>
  <si>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</si>
  <si>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</si>
  <si>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</si>
  <si>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</si>
  <si>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</si>
  <si>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</si>
  <si>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</si>
  <si>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</si>
  <si>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</si>
  <si>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</si>
  <si>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</si>
  <si>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</si>
  <si>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</si>
  <si>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</si>
  <si>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</si>
  <si>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</si>
  <si>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</si>
  <si>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</si>
  <si>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</si>
  <si>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</si>
  <si>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</si>
  <si>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</si>
  <si>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</si>
  <si>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</si>
  <si>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</si>
  <si>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</si>
  <si>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</si>
  <si>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</si>
  <si>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</si>
  <si>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</si>
  <si>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</si>
  <si>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</si>
  <si>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</si>
  <si>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</si>
  <si>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</si>
  <si>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</si>
  <si>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</si>
  <si>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</si>
  <si>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</si>
  <si>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</si>
  <si>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</si>
  <si>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</si>
  <si>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</si>
  <si>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</si>
  <si>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</si>
  <si>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</si>
  <si>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</si>
  <si>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</si>
  <si>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</si>
  <si>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</si>
  <si>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</si>
  <si>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</si>
  <si>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</si>
  <si>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</si>
  <si>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</si>
  <si>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</si>
  <si>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</si>
  <si>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</si>
  <si>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</si>
  <si>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</si>
  <si>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</si>
  <si>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</si>
  <si>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</si>
  <si>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</si>
  <si>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</si>
  <si>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</si>
  <si>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</si>
  <si>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</si>
  <si>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</si>
  <si>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</si>
  <si>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</si>
  <si>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</si>
  <si>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</si>
  <si>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</si>
  <si>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</si>
  <si>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</si>
  <si>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</si>
  <si>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</si>
  <si>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</si>
  <si>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</si>
  <si>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</si>
  <si>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</si>
  <si>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</si>
  <si>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</si>
  <si>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</si>
  <si>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</si>
  <si>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</si>
  <si>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</si>
  <si>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</si>
  <si>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</si>
  <si>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</si>
  <si>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</si>
  <si>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</si>
  <si>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</si>
  <si>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</si>
  <si>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</si>
  <si>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</si>
  <si>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</si>
  <si>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</si>
  <si>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</si>
  <si>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</si>
  <si>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</si>
  <si>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</si>
  <si>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</si>
  <si>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</si>
  <si>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</si>
  <si>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</si>
  <si>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</si>
  <si>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</si>
  <si>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</si>
  <si>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</si>
  <si>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</si>
  <si>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</si>
  <si>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</si>
  <si>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</si>
  <si>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</si>
  <si>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</si>
  <si>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</si>
  <si>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</si>
  <si>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</si>
  <si>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</si>
  <si>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</si>
  <si>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</si>
  <si>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</si>
  <si>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</si>
  <si>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</si>
  <si>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</si>
  <si>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</si>
  <si>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</si>
  <si>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</si>
  <si>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</si>
  <si>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</si>
  <si>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</si>
  <si>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</si>
  <si>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</si>
  <si>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</si>
  <si>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</si>
  <si>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</si>
  <si>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</si>
  <si>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</si>
  <si>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</si>
  <si>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</si>
  <si>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</si>
  <si>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</si>
  <si>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</si>
  <si>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</si>
  <si>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</si>
  <si>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</si>
  <si>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</si>
  <si>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</si>
  <si>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</si>
  <si>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</si>
  <si>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</si>
  <si>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</si>
  <si>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</si>
  <si>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</si>
  <si>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</si>
  <si>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</si>
  <si>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</si>
  <si>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</si>
  <si>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</si>
  <si>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</si>
  <si>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</si>
  <si>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</si>
  <si>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</si>
  <si>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</si>
  <si>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</si>
  <si>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</si>
  <si>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</si>
  <si>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</si>
  <si>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</si>
  <si>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</si>
  <si>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</si>
  <si>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</si>
  <si>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</si>
  <si>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</si>
  <si>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</si>
  <si>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</si>
  <si>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</si>
  <si>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</si>
  <si>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</si>
  <si>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</si>
  <si>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</si>
  <si>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</si>
  <si>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</si>
  <si>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</si>
  <si>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</si>
  <si>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</si>
  <si>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</si>
  <si>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</si>
  <si>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</si>
  <si>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</si>
  <si>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</si>
  <si>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</si>
  <si>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</si>
  <si>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</si>
  <si>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</si>
  <si>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</si>
  <si>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</si>
  <si>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</si>
  <si>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</si>
  <si>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</si>
  <si>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</si>
  <si>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</si>
  <si>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</si>
  <si>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</si>
  <si>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</si>
  <si>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</si>
  <si>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</si>
  <si>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</si>
  <si>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</si>
  <si>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</si>
  <si>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</si>
  <si>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</si>
  <si>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</si>
  <si>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</si>
  <si>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</si>
  <si>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</si>
  <si>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</si>
  <si>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</si>
  <si>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</si>
  <si>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</si>
  <si>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</si>
  <si>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</si>
  <si>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</si>
  <si>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</si>
  <si>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</si>
  <si>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</si>
  <si>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</si>
  <si>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</si>
  <si>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</si>
  <si>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</si>
  <si>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</si>
  <si>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</si>
  <si>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</si>
  <si>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</si>
  <si>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</si>
  <si>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</si>
  <si>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</si>
  <si>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</si>
  <si>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</si>
  <si>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</si>
  <si>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</si>
  <si>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</si>
  <si>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</si>
  <si>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</si>
  <si>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</si>
  <si>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</si>
  <si>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</si>
  <si>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</si>
  <si>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</si>
  <si>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</si>
  <si>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</si>
  <si>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</si>
  <si>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</si>
  <si>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</si>
  <si>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</si>
  <si>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</si>
  <si>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</si>
  <si>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</si>
  <si>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</si>
  <si>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</si>
  <si>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</si>
  <si>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</si>
  <si>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</si>
  <si>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</si>
  <si>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</si>
  <si>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</si>
  <si>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</si>
  <si>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</si>
  <si>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</si>
  <si>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</si>
  <si>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</si>
  <si>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</si>
  <si>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</si>
  <si>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</si>
  <si>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</si>
  <si>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</si>
  <si>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</si>
  <si>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</si>
  <si>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</si>
  <si>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</si>
  <si>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</si>
  <si>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</si>
  <si>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</si>
  <si>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</si>
  <si>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</si>
  <si>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</si>
  <si>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</si>
  <si>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</si>
  <si>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</si>
  <si>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</si>
  <si>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</si>
  <si>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</si>
  <si>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</si>
  <si>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</si>
  <si>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</si>
  <si>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</si>
  <si>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</si>
  <si>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</si>
  <si>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</si>
  <si>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</si>
  <si>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</si>
  <si>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</si>
  <si>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</si>
  <si>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</si>
  <si>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</si>
  <si>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</si>
  <si>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</si>
  <si>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</si>
  <si>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</si>
  <si>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</si>
  <si>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</si>
  <si>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</si>
  <si>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</si>
  <si>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</si>
  <si>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</si>
  <si>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</si>
  <si>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</si>
  <si>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</si>
  <si>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</si>
  <si>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</si>
  <si>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</si>
  <si>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</si>
  <si>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</si>
  <si>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</si>
  <si>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</si>
  <si>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</si>
  <si>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</si>
  <si>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</si>
  <si>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</si>
  <si>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</si>
  <si>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</si>
  <si>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</si>
  <si>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</si>
  <si>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</si>
  <si>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</si>
  <si>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</si>
  <si>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</si>
  <si>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</si>
  <si>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</si>
  <si>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</si>
  <si>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</si>
  <si>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</si>
  <si>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</si>
  <si>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</si>
  <si>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</si>
  <si>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</si>
  <si>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</si>
  <si>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</si>
  <si>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</si>
  <si>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</si>
  <si>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</si>
  <si>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</si>
  <si>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</si>
  <si>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</si>
  <si>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</si>
  <si>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</si>
  <si>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</si>
  <si>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</si>
  <si>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</si>
  <si>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</si>
  <si>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</si>
  <si>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</si>
  <si>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</si>
  <si>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</si>
  <si>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</si>
  <si>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</si>
  <si>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</si>
  <si>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</si>
  <si>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</si>
  <si>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</si>
  <si>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</si>
  <si>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</si>
  <si>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</si>
  <si>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</si>
  <si>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</si>
  <si>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</si>
  <si>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</si>
  <si>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</si>
  <si>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</si>
  <si>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</si>
  <si>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</si>
  <si>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</si>
  <si>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</si>
  <si>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</si>
  <si>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</si>
  <si>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</si>
  <si>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</si>
  <si>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</si>
  <si>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</si>
  <si>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</si>
  <si>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</si>
  <si>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</si>
  <si>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</si>
  <si>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</si>
  <si>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</si>
  <si>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</si>
  <si>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</si>
  <si>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</si>
  <si>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</si>
  <si>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</si>
  <si>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</si>
  <si>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</si>
  <si>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</si>
  <si>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</si>
  <si>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</si>
  <si>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</si>
  <si>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</si>
  <si>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</si>
  <si>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</si>
  <si>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</si>
  <si>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</si>
  <si>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</si>
  <si>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</si>
  <si>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</si>
  <si>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</si>
  <si>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</si>
  <si>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</si>
  <si>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</si>
  <si>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</si>
  <si>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</si>
  <si>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</si>
  <si>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</si>
  <si>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</si>
  <si>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</si>
  <si>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</si>
  <si>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</si>
  <si>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</si>
  <si>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</si>
  <si>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</si>
  <si>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</si>
  <si>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</si>
  <si>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</si>
  <si>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</si>
  <si>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</si>
  <si>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</si>
  <si>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</si>
  <si>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</si>
  <si>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</si>
  <si>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</si>
  <si>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</si>
  <si>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</si>
  <si>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</si>
  <si>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</si>
  <si>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</si>
  <si>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</si>
  <si>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</si>
  <si>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</si>
  <si>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</si>
  <si>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</si>
  <si>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</si>
  <si>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</si>
  <si>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</si>
  <si>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</si>
  <si>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</si>
  <si>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</si>
  <si>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</si>
  <si>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</si>
  <si>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</si>
  <si>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</si>
  <si>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</si>
  <si>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</si>
  <si>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</si>
  <si>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</si>
  <si>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</si>
  <si>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</si>
  <si>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</si>
  <si>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</si>
  <si>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</si>
  <si>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</si>
  <si>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</si>
  <si>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</si>
  <si>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</si>
  <si>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</si>
  <si>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</si>
  <si>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</si>
  <si>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</si>
  <si>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</si>
  <si>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</si>
  <si>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</si>
  <si>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</si>
  <si>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</si>
  <si>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</si>
  <si>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</si>
  <si>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</si>
  <si>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</si>
  <si>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</si>
  <si>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</si>
  <si>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</si>
  <si>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</si>
  <si>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</si>
  <si>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</si>
  <si>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</si>
  <si>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</si>
  <si>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</si>
  <si>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</si>
  <si>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</si>
  <si>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</si>
  <si>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</si>
  <si>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</si>
  <si>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</si>
  <si>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</si>
  <si>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</si>
  <si>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</si>
  <si>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</si>
  <si>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</si>
  <si>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</si>
  <si>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</si>
  <si>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</si>
  <si>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</si>
  <si>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</si>
  <si>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</si>
  <si>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</si>
  <si>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</si>
  <si>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</si>
  <si>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</si>
  <si>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</si>
  <si>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</si>
  <si>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</si>
  <si>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</si>
  <si>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</si>
  <si>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</si>
  <si>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</si>
  <si>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</si>
  <si>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</si>
  <si>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</si>
  <si>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</si>
  <si>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</si>
  <si>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</si>
  <si>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</si>
  <si>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</si>
  <si>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</si>
  <si>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</si>
  <si>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</si>
  <si>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</si>
  <si>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</si>
  <si>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</si>
  <si>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</si>
  <si>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</si>
  <si>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</si>
  <si>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</si>
  <si>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</si>
  <si>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</si>
  <si>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</si>
  <si>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</si>
  <si>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</si>
  <si>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</si>
  <si>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</si>
  <si>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</si>
  <si>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</si>
  <si>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</si>
  <si>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</si>
  <si>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</si>
  <si>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</si>
  <si>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</si>
  <si>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</si>
  <si>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</si>
  <si>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</si>
  <si>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</si>
  <si>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</si>
  <si>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</si>
  <si>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</si>
  <si>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</si>
  <si>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</si>
  <si>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</si>
  <si>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</si>
  <si>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</si>
  <si>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</si>
  <si>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</si>
  <si>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</si>
  <si>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</si>
  <si>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</si>
  <si>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</si>
  <si>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</si>
  <si>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</si>
  <si>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</si>
  <si>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</si>
  <si>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</si>
  <si>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</si>
  <si>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</si>
  <si>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</si>
  <si>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</si>
  <si>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</si>
  <si>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</si>
  <si>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</si>
  <si>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</si>
  <si>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</si>
  <si>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</si>
  <si>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</si>
  <si>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</si>
  <si>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</si>
  <si>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</si>
  <si>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</si>
  <si>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</si>
  <si>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</si>
  <si>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</si>
  <si>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</si>
  <si>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</si>
  <si>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</si>
  <si>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</si>
  <si>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</si>
  <si>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</si>
  <si>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</si>
  <si>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</si>
  <si>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</si>
  <si>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</si>
  <si>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</si>
  <si>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</si>
  <si>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</si>
  <si>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</si>
  <si>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</si>
  <si>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</si>
  <si>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</si>
  <si>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</si>
  <si>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</si>
  <si>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</si>
  <si>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</si>
  <si>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</si>
  <si>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</si>
  <si>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</si>
  <si>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</si>
  <si>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</si>
  <si>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</si>
  <si>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</si>
  <si>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</si>
  <si>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</si>
  <si>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</si>
  <si>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</si>
  <si>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</si>
  <si>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</si>
  <si>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</si>
  <si>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</si>
  <si>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</si>
  <si>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</si>
  <si>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</si>
  <si>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</si>
  <si>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</si>
  <si>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</si>
  <si>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</si>
  <si>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</si>
  <si>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</si>
  <si>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</si>
  <si>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</si>
  <si>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</si>
  <si>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</si>
  <si>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</si>
  <si>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</si>
  <si>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</si>
  <si>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</si>
  <si>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</si>
  <si>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</si>
  <si>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</si>
  <si>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</si>
  <si>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</si>
  <si>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</si>
  <si>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</si>
  <si>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</si>
  <si>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</si>
  <si>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</si>
  <si>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</si>
  <si>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</si>
  <si>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</si>
  <si>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</si>
  <si>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</si>
  <si>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</si>
  <si>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</si>
  <si>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</si>
  <si>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</si>
  <si>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</si>
  <si>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</si>
  <si>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</si>
  <si>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</si>
  <si>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</si>
  <si>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</si>
  <si>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</si>
  <si>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</si>
  <si>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</si>
  <si>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</si>
  <si>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</si>
  <si>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</si>
  <si>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</si>
  <si>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</si>
  <si>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</si>
  <si>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</si>
  <si>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</si>
  <si>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</si>
  <si>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</si>
  <si>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</si>
  <si>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</si>
  <si>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</si>
  <si>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</si>
  <si>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</si>
  <si>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</si>
  <si>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</si>
  <si>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</si>
  <si>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</si>
  <si>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</si>
  <si>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</si>
  <si>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</si>
  <si>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</si>
  <si>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</si>
  <si>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</si>
  <si>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</si>
  <si>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</si>
  <si>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</si>
  <si>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</si>
  <si>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</si>
  <si>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</si>
  <si>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</si>
  <si>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</si>
  <si>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</si>
  <si>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</si>
  <si>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</si>
  <si>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</si>
  <si>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</si>
  <si>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</si>
  <si>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</si>
  <si>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</si>
  <si>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</si>
  <si>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</si>
  <si>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</si>
  <si>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</si>
  <si>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</si>
  <si>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</si>
  <si>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</si>
  <si>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</si>
  <si>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</si>
  <si>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</si>
  <si>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</si>
  <si>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</si>
  <si>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</si>
  <si>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</si>
  <si>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</si>
  <si>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</si>
  <si>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</si>
  <si>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</si>
  <si>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</si>
  <si>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</si>
  <si>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</si>
  <si>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</si>
  <si>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</si>
  <si>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</si>
  <si>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</si>
  <si>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</si>
  <si>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</si>
  <si>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</si>
  <si>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</si>
  <si>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</si>
  <si>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</si>
  <si>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</si>
  <si>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</si>
  <si>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</si>
  <si>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</si>
  <si>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</si>
  <si>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</si>
  <si>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</si>
  <si>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</si>
  <si>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</si>
  <si>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</si>
  <si>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</si>
  <si>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</si>
  <si>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</si>
  <si>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</si>
  <si>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</si>
  <si>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</si>
  <si>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</si>
  <si>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</si>
  <si>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</si>
  <si>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</si>
  <si>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</si>
  <si>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</si>
  <si>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</si>
  <si>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</si>
  <si>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</si>
  <si>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</si>
  <si>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</si>
  <si>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</si>
  <si>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</si>
  <si>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</si>
  <si>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</si>
  <si>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</si>
  <si>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</si>
  <si>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</si>
  <si>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</si>
  <si>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</si>
  <si>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</si>
  <si>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</si>
  <si>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</si>
  <si>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</si>
  <si>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</si>
  <si>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</si>
  <si>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</si>
  <si>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</si>
  <si>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</si>
  <si>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</si>
  <si>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</si>
  <si>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</si>
  <si>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</si>
  <si>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</si>
  <si>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</si>
  <si>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</si>
  <si>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</si>
  <si>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</si>
  <si>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</si>
  <si>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</si>
  <si>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</si>
  <si>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</si>
  <si>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</si>
  <si>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</si>
  <si>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</si>
  <si>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</si>
  <si>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</si>
  <si>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</si>
  <si>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</si>
  <si>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</si>
  <si>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</si>
  <si>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</si>
  <si>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</si>
  <si>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</si>
  <si>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</si>
  <si>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</si>
  <si>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</si>
  <si>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</si>
  <si>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</si>
  <si>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</si>
  <si>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</si>
  <si>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</si>
  <si>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</si>
  <si>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</si>
  <si>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</si>
  <si>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</si>
  <si>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</si>
  <si>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</si>
  <si>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</si>
  <si>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</si>
  <si>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</si>
  <si>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</si>
  <si>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</si>
  <si>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</si>
  <si>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</si>
  <si>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</si>
  <si>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</si>
  <si>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</si>
  <si>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</si>
  <si>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</si>
  <si>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</si>
  <si>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</si>
  <si>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</si>
  <si>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</si>
  <si>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</si>
  <si>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</si>
  <si>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</si>
  <si>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</si>
  <si>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</si>
  <si>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</si>
  <si>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</si>
  <si>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</si>
  <si>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</si>
  <si>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</si>
  <si>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</si>
  <si>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</si>
  <si>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</si>
  <si>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</si>
  <si>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</si>
  <si>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</si>
  <si>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</si>
  <si>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</si>
  <si>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</si>
  <si>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</si>
  <si>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</si>
  <si>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</si>
  <si>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</si>
  <si>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</si>
  <si>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</si>
  <si>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</si>
  <si>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</si>
  <si>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</si>
  <si>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</si>
  <si>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</si>
  <si>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</si>
  <si>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</si>
  <si>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</si>
  <si>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</si>
  <si>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</si>
  <si>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</si>
  <si>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</si>
  <si>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</si>
  <si>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</si>
  <si>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</si>
  <si>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</si>
  <si>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</si>
  <si>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</si>
  <si>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</si>
  <si>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</si>
  <si>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</si>
  <si>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</si>
  <si>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</si>
  <si>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</si>
  <si>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</si>
  <si>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</si>
  <si>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</si>
  <si>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</si>
  <si>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</si>
  <si>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</si>
  <si>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</si>
  <si>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</si>
  <si>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</si>
  <si>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</si>
  <si>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</si>
  <si>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</si>
  <si>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</si>
  <si>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</si>
  <si>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</si>
  <si>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</si>
  <si>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</si>
  <si>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</si>
  <si>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</si>
  <si>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</si>
  <si>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</si>
  <si>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</si>
  <si>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</si>
  <si>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</si>
  <si>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</si>
  <si>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</si>
  <si>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</si>
  <si>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</si>
  <si>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</si>
  <si>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</si>
  <si>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</si>
  <si>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</si>
  <si>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</si>
  <si>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</si>
  <si>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</si>
  <si>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</si>
  <si>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</si>
  <si>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</si>
  <si>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</si>
  <si>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</si>
  <si>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</si>
  <si>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</si>
  <si>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</si>
  <si>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</si>
  <si>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</si>
  <si>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</si>
  <si>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</si>
  <si>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</si>
  <si>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</si>
  <si>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</si>
  <si>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</si>
  <si>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</si>
  <si>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</si>
  <si>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</si>
  <si>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</si>
  <si>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</si>
  <si>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</si>
  <si>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</si>
  <si>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</si>
  <si>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</si>
  <si>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</si>
  <si>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</si>
  <si>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</si>
  <si>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</si>
  <si>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</si>
  <si>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</si>
  <si>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</si>
  <si>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</si>
  <si>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</si>
  <si>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</si>
  <si>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</si>
  <si>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</si>
  <si>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</si>
  <si>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</si>
  <si>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</si>
  <si>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</si>
  <si>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</si>
  <si>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</si>
  <si>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</si>
  <si>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</si>
  <si>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</si>
  <si>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</si>
  <si>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</si>
  <si>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</si>
  <si>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</si>
  <si>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</si>
  <si>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</si>
  <si>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</si>
  <si>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</si>
  <si>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</si>
  <si>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</si>
  <si>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</si>
  <si>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</si>
  <si>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</si>
  <si>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</si>
  <si>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</si>
  <si>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</si>
  <si>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</si>
  <si>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</si>
  <si>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</si>
  <si>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</si>
  <si>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</si>
  <si>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</si>
  <si>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</si>
  <si>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</si>
  <si>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</si>
  <si>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</si>
  <si>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</si>
  <si>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</si>
  <si>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</si>
  <si>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</si>
  <si>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</si>
  <si>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</si>
  <si>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</si>
  <si>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</si>
  <si>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</si>
  <si>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</si>
  <si>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</si>
  <si>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</si>
  <si>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</si>
  <si>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</si>
  <si>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</si>
  <si>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</si>
  <si>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</si>
  <si>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</si>
  <si>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</si>
  <si>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</si>
  <si>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</si>
  <si>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</si>
  <si>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</si>
  <si>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</si>
  <si>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</si>
  <si>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</si>
  <si>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</si>
  <si>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</si>
  <si>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</si>
  <si>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</si>
  <si>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</si>
  <si>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</si>
  <si>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</si>
  <si>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</si>
  <si>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</si>
  <si>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</si>
  <si>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</si>
  <si>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</si>
  <si>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</si>
  <si>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</si>
  <si>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</si>
  <si>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</si>
  <si>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</si>
  <si>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</si>
  <si>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</si>
  <si>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</si>
  <si>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</si>
  <si>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</si>
  <si>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</si>
  <si>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</si>
  <si>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</si>
  <si>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</si>
  <si>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</si>
  <si>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</si>
  <si>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</si>
  <si>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</si>
  <si>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</si>
  <si>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</si>
  <si>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</si>
  <si>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</si>
  <si>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</si>
  <si>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</si>
  <si>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</si>
  <si>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</si>
  <si>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</si>
  <si>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</si>
  <si>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</si>
  <si>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</si>
  <si>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</si>
  <si>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</si>
  <si>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</si>
  <si>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</si>
  <si>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</si>
  <si>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</si>
  <si>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</si>
  <si>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</si>
  <si>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</si>
  <si>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</si>
  <si>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</si>
  <si>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</si>
  <si>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</si>
  <si>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</si>
  <si>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</si>
  <si>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</si>
  <si>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</si>
  <si>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</si>
  <si>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</si>
  <si>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</si>
  <si>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</si>
  <si>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</si>
  <si>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</si>
  <si>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</si>
  <si>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</si>
  <si>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</si>
  <si>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</si>
  <si>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</si>
  <si>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</si>
  <si>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</si>
  <si>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</si>
  <si>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</si>
  <si>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</si>
  <si>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</si>
  <si>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</si>
  <si>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</si>
  <si>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</si>
  <si>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</si>
  <si>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</si>
  <si>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</si>
  <si>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</si>
  <si>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</si>
  <si>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</si>
  <si>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</si>
  <si>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</si>
  <si>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</si>
  <si>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</si>
  <si>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</si>
  <si>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</si>
  <si>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</si>
  <si>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</si>
  <si>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</si>
  <si>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</si>
  <si>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</si>
  <si>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</si>
  <si>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</si>
  <si>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</si>
  <si>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</si>
  <si>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</si>
  <si>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</si>
  <si>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</si>
  <si>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</si>
  <si>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</si>
  <si>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</si>
  <si>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</si>
  <si>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</si>
  <si>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</si>
  <si>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</si>
  <si>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</si>
  <si>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</si>
  <si>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</si>
  <si>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</si>
  <si>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</si>
  <si>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</si>
  <si>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</si>
  <si>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</si>
  <si>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</si>
  <si>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</si>
  <si>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</si>
  <si>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</si>
  <si>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</si>
  <si>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</si>
  <si>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</si>
  <si>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</si>
  <si>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</si>
  <si>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</si>
  <si>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</si>
  <si>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</si>
  <si>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</si>
  <si>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</si>
  <si>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</si>
  <si>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</si>
  <si>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</si>
  <si>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</si>
  <si>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</si>
  <si>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</si>
  <si>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</si>
  <si>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</si>
  <si>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</si>
  <si>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</si>
  <si>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</si>
  <si>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</si>
  <si>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</si>
  <si>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</si>
  <si>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</si>
  <si>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</si>
  <si>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</si>
  <si>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</si>
  <si>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</si>
  <si>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</si>
  <si>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</si>
  <si>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</si>
  <si>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</si>
  <si>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</si>
  <si>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</si>
  <si>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</si>
  <si>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</si>
  <si>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</si>
  <si>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</si>
  <si>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</si>
  <si>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</si>
  <si>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</si>
  <si>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</si>
  <si>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</si>
  <si>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</si>
  <si>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</si>
  <si>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</si>
  <si>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</si>
  <si>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</si>
  <si>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</si>
  <si>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</si>
  <si>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</si>
  <si>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</si>
  <si>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</si>
  <si>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</si>
  <si>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</si>
  <si>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</si>
  <si>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</si>
  <si>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</si>
  <si>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</si>
  <si>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</si>
  <si>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</si>
  <si>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</si>
  <si>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</si>
  <si>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</si>
  <si>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</si>
  <si>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</si>
  <si>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</si>
  <si>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</si>
  <si>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</si>
  <si>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</si>
  <si>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</si>
  <si>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</si>
  <si>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</si>
  <si>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</si>
  <si>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</si>
  <si>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</si>
  <si>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</si>
  <si>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</si>
  <si>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</si>
  <si>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</si>
  <si>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</si>
  <si>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</si>
  <si>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</si>
  <si>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</si>
  <si>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</si>
  <si>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</si>
  <si>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</si>
  <si>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</si>
  <si>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</si>
  <si>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</si>
  <si>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</si>
  <si>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</si>
  <si>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</si>
  <si>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</si>
  <si>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</si>
  <si>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</si>
  <si>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</si>
  <si>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</si>
  <si>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</si>
  <si>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</si>
  <si>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</si>
  <si>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</si>
  <si>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</si>
  <si>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</si>
  <si>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</si>
  <si>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</si>
  <si>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</si>
  <si>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</si>
  <si>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</si>
  <si>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</si>
  <si>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</si>
  <si>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</si>
  <si>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</si>
  <si>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</si>
  <si>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</si>
  <si>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</si>
  <si>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</si>
  <si>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</si>
  <si>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</si>
  <si>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</si>
  <si>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</si>
  <si>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</si>
  <si>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</si>
  <si>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</si>
  <si>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</si>
  <si>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</si>
  <si>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</si>
  <si>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</si>
  <si>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</si>
  <si>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</si>
  <si>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</si>
  <si>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</si>
  <si>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</si>
  <si>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</si>
  <si>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</si>
  <si>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</si>
  <si>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</si>
  <si>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</si>
  <si>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</si>
  <si>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</si>
  <si>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</si>
  <si>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</si>
  <si>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</si>
  <si>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</si>
  <si>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</si>
  <si>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</si>
  <si>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</si>
  <si>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</si>
  <si>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</si>
  <si>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</si>
  <si>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</si>
  <si>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</si>
  <si>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</si>
  <si>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</si>
  <si>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</si>
  <si>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</si>
  <si>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</si>
  <si>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</si>
  <si>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</si>
  <si>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</si>
  <si>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</si>
  <si>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</si>
  <si>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</si>
  <si>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</si>
  <si>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</si>
  <si>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</si>
  <si>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</si>
  <si>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</si>
  <si>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</si>
  <si>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</si>
  <si>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</si>
  <si>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</si>
  <si>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</si>
  <si>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</si>
  <si>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</si>
  <si>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</si>
  <si>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</si>
  <si>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</si>
  <si>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</si>
  <si>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</si>
  <si>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</si>
  <si>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</si>
  <si>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</si>
  <si>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</si>
  <si>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</si>
  <si>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</si>
  <si>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</si>
  <si>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</si>
  <si>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</si>
  <si>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</si>
  <si>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</si>
  <si>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</si>
  <si>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</si>
  <si>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</si>
  <si>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</si>
  <si>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</si>
  <si>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</si>
  <si>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</si>
  <si>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</si>
  <si>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</si>
  <si>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</si>
  <si>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</si>
  <si>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</si>
  <si>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</si>
  <si>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</si>
  <si>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</si>
  <si>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</si>
  <si>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</si>
  <si>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</si>
  <si>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</si>
  <si>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</si>
  <si>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</si>
  <si>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</si>
  <si>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</si>
  <si>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</si>
  <si>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</si>
  <si>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</si>
  <si>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</si>
  <si>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</si>
  <si>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</si>
  <si>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</si>
  <si>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</si>
  <si>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</si>
  <si>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</si>
  <si>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</si>
  <si>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</si>
  <si>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</si>
  <si>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</si>
  <si>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</si>
  <si>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</si>
  <si>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</si>
  <si>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</si>
  <si>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</si>
  <si>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</si>
  <si>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</si>
  <si>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</si>
  <si>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</si>
  <si>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</si>
  <si>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</si>
  <si>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</si>
  <si>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</si>
  <si>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</si>
  <si>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</si>
  <si>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</si>
  <si>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</si>
  <si>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</si>
  <si>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</si>
  <si>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</si>
  <si>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</si>
  <si>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</si>
  <si>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</si>
  <si>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</si>
  <si>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</si>
  <si>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</si>
  <si>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</si>
  <si>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</si>
  <si>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</si>
  <si>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</si>
  <si>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</si>
  <si>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</si>
  <si>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</si>
  <si>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</si>
  <si>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</si>
  <si>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</si>
  <si>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</si>
  <si>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</si>
  <si>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</si>
  <si>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</si>
  <si>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</si>
  <si>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</si>
  <si>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</si>
  <si>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</si>
  <si>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</si>
  <si>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</si>
  <si>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</si>
  <si>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</si>
  <si>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</si>
  <si>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</si>
  <si>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</si>
  <si>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</si>
  <si>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</si>
  <si>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</si>
  <si>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</si>
  <si>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</si>
  <si>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</si>
  <si>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</si>
  <si>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</si>
  <si>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</si>
  <si>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</si>
  <si>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</si>
  <si>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</si>
  <si>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</si>
  <si>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</si>
  <si>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</si>
  <si>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</si>
  <si>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</si>
  <si>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</si>
  <si>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</si>
  <si>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</si>
  <si>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</si>
  <si>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</si>
  <si>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</si>
  <si>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</si>
  <si>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</si>
  <si>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</si>
  <si>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</si>
  <si>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</si>
  <si>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</si>
  <si>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</si>
  <si>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</si>
  <si>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</si>
  <si>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</si>
  <si>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</si>
  <si>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</si>
  <si>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</si>
  <si>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</si>
  <si>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</si>
  <si>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</si>
  <si>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</si>
  <si>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</si>
  <si>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</si>
  <si>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</si>
  <si>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</si>
  <si>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</si>
  <si>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</si>
  <si>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</si>
  <si>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</si>
  <si>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</si>
  <si>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</si>
  <si>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</si>
  <si>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</si>
  <si>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</si>
  <si>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</si>
  <si>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</si>
  <si>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</si>
  <si>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</si>
  <si>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</si>
  <si>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</si>
  <si>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</si>
  <si>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</si>
  <si>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</si>
  <si>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</si>
  <si>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</si>
  <si>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</si>
  <si>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</si>
  <si>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</si>
  <si>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</si>
  <si>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</si>
  <si>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</si>
  <si>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</si>
  <si>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</si>
  <si>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</si>
  <si>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</si>
  <si>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</si>
  <si>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</si>
  <si>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</si>
  <si>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</si>
  <si>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</si>
  <si>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</si>
  <si>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</si>
  <si>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</si>
  <si>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</si>
  <si>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</si>
  <si>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</si>
  <si>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</si>
  <si>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</si>
  <si>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</si>
  <si>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</si>
  <si>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</si>
  <si>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</si>
  <si>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</si>
  <si>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</si>
  <si>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</si>
  <si>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</si>
  <si>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</si>
  <si>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</si>
  <si>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</si>
  <si>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</si>
  <si>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</si>
  <si>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</si>
  <si>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</si>
  <si>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</si>
  <si>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</si>
  <si>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</si>
  <si>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</si>
  <si>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</si>
  <si>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</si>
  <si>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</si>
  <si>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</si>
  <si>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</si>
  <si>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</si>
  <si>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</si>
  <si>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</si>
  <si>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</si>
  <si>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</si>
  <si>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</si>
  <si>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</si>
  <si>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</si>
  <si>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</si>
  <si>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</si>
  <si>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</si>
  <si>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</si>
  <si>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</si>
  <si>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</si>
  <si>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</si>
  <si>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</si>
  <si>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</si>
  <si>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</si>
  <si>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</si>
  <si>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</si>
  <si>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</si>
  <si>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</si>
  <si>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</si>
  <si>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</si>
  <si>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</si>
  <si>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</si>
  <si>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</si>
  <si>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</si>
  <si>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</si>
  <si>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</si>
  <si>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</si>
  <si>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</si>
  <si>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</si>
  <si>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</si>
  <si>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</si>
  <si>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</si>
  <si>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</si>
  <si>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</si>
  <si>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</si>
  <si>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</si>
  <si>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</si>
  <si>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</si>
  <si>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</si>
  <si>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</si>
  <si>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</si>
  <si>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</si>
  <si>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</si>
  <si>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</si>
  <si>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</si>
  <si>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</si>
  <si>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</si>
  <si>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</si>
  <si>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</si>
  <si>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</si>
  <si>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</si>
  <si>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</si>
  <si>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</si>
  <si>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</si>
  <si>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</si>
  <si>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</si>
  <si>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</si>
  <si>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</si>
  <si>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</si>
  <si>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</si>
  <si>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</si>
  <si>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</si>
  <si>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</si>
  <si>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</si>
  <si>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</si>
  <si>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</si>
  <si>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</si>
  <si>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</si>
  <si>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</si>
  <si>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</si>
  <si>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</si>
  <si>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</si>
  <si>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</si>
  <si>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</si>
  <si>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</si>
  <si>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</si>
  <si>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</si>
  <si>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</si>
  <si>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</si>
  <si>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</si>
  <si>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</si>
  <si>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</si>
  <si>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</si>
  <si>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</si>
  <si>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</si>
  <si>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</si>
  <si>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</si>
  <si>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</si>
  <si>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</si>
  <si>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</si>
  <si>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</si>
  <si>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</si>
  <si>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</si>
  <si>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</si>
  <si>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</si>
  <si>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</si>
  <si>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</si>
  <si>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</si>
  <si>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</si>
  <si>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</si>
  <si>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</si>
  <si>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</si>
  <si>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</si>
  <si>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</si>
  <si>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</si>
  <si>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</si>
  <si>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</si>
  <si>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</si>
  <si>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</si>
  <si>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</si>
  <si>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</si>
  <si>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</si>
  <si>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</si>
  <si>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</si>
  <si>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</si>
  <si>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</si>
  <si>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</si>
  <si>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</si>
  <si>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</si>
  <si>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</si>
  <si>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</si>
  <si>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</si>
  <si>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</si>
  <si>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</si>
  <si>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</si>
  <si>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</si>
  <si>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</si>
  <si>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</si>
  <si>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</si>
  <si>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</si>
  <si>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</si>
  <si>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</si>
  <si>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</si>
  <si>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</si>
  <si>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</si>
  <si>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</si>
  <si>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</si>
  <si>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</si>
  <si>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</si>
  <si>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</si>
  <si>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</si>
  <si>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</si>
  <si>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</si>
  <si>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</si>
  <si>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</si>
  <si>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</si>
  <si>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</si>
  <si>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</si>
  <si>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</si>
  <si>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</si>
  <si>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</si>
  <si>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</si>
  <si>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</si>
  <si>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</si>
  <si>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</si>
  <si>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</si>
  <si>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</si>
  <si>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</si>
  <si>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</si>
  <si>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</si>
  <si>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</si>
  <si>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</si>
  <si>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</si>
  <si>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</si>
  <si>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</si>
  <si>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</si>
  <si>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</si>
  <si>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</si>
  <si>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</si>
  <si>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</si>
  <si>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</si>
  <si>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</si>
  <si>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</si>
  <si>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</si>
  <si>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</si>
  <si>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</si>
  <si>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</si>
  <si>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</si>
  <si>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</si>
  <si>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</si>
  <si>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</si>
  <si>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</si>
  <si>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</si>
  <si>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</si>
  <si>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</si>
  <si>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</si>
  <si>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</si>
  <si>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</si>
  <si>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</si>
  <si>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</si>
  <si>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</si>
  <si>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</si>
  <si>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</si>
  <si>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</si>
  <si>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</si>
  <si>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</si>
  <si>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</si>
  <si>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</si>
  <si>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</si>
  <si>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</si>
  <si>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</si>
  <si>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</si>
  <si>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</si>
  <si>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</si>
  <si>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</si>
  <si>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</si>
  <si>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</si>
  <si>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</si>
  <si>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</si>
  <si>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</si>
  <si>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</si>
  <si>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</si>
  <si>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</si>
  <si>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</si>
  <si>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</si>
  <si>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</si>
  <si>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</si>
  <si>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</si>
  <si>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</si>
  <si>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</si>
  <si>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</si>
  <si>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</si>
  <si>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</si>
  <si>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</si>
  <si>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</si>
  <si>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</si>
  <si>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</si>
  <si>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</si>
  <si>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</si>
  <si>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</si>
  <si>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</si>
  <si>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</si>
  <si>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</si>
  <si>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</si>
  <si>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</si>
  <si>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</si>
  <si>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</si>
  <si>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</si>
  <si>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</si>
  <si>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</si>
  <si>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</si>
  <si>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</si>
  <si>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</si>
  <si>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</si>
  <si>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</si>
  <si>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</si>
  <si>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</si>
  <si>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</si>
  <si>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</si>
  <si>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</si>
  <si>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</si>
  <si>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</si>
  <si>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</si>
  <si>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</si>
  <si>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</si>
  <si>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</si>
  <si>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</si>
  <si>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</si>
  <si>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</si>
  <si>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</si>
  <si>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</si>
  <si>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</si>
  <si>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</si>
  <si>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</si>
  <si>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</si>
  <si>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</si>
  <si>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</si>
  <si>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</si>
  <si>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</si>
  <si>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</si>
  <si>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</si>
  <si>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</si>
  <si>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</si>
  <si>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</si>
  <si>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</si>
  <si>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</si>
  <si>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</si>
  <si>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</si>
  <si>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</si>
  <si>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</si>
  <si>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</si>
  <si>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</si>
  <si>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</si>
  <si>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</si>
  <si>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</si>
  <si>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</si>
  <si>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</si>
  <si>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</si>
  <si>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</si>
  <si>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</si>
  <si>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</si>
  <si>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</si>
  <si>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</si>
  <si>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</si>
  <si>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</si>
  <si>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</si>
  <si>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</si>
  <si>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</si>
  <si>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</si>
  <si>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</si>
  <si>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</si>
  <si>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</si>
  <si>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</si>
  <si>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</si>
  <si>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</si>
  <si>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</si>
  <si>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</si>
  <si>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</si>
  <si>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</si>
  <si>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</si>
  <si>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</si>
  <si>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</si>
  <si>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</si>
  <si>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</si>
  <si>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</si>
  <si>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</si>
  <si>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</si>
  <si>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</si>
  <si>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</si>
  <si>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</si>
  <si>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</si>
  <si>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</si>
  <si>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</si>
  <si>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</si>
  <si>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</si>
  <si>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</si>
  <si>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</si>
  <si>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</si>
  <si>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</si>
  <si>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</si>
  <si>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</si>
  <si>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</si>
  <si>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</si>
  <si>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</si>
  <si>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</si>
  <si>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</si>
  <si>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</si>
  <si>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</si>
  <si>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</si>
  <si>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</si>
  <si>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</si>
  <si>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</si>
  <si>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</si>
  <si>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</si>
  <si>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</si>
  <si>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</si>
  <si>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</si>
  <si>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</si>
  <si>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</si>
  <si>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</si>
  <si>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</si>
  <si>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</si>
  <si>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</si>
  <si>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</si>
  <si>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</si>
  <si>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</si>
  <si>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</si>
  <si>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</si>
  <si>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</si>
  <si>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</si>
  <si>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</si>
  <si>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</si>
  <si>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</si>
  <si>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</si>
  <si>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</si>
  <si>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</si>
  <si>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</si>
  <si>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</si>
  <si>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</si>
  <si>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</si>
  <si>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</si>
  <si>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</si>
  <si>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</si>
  <si>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</si>
  <si>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</si>
  <si>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</si>
  <si>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</si>
  <si>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</si>
  <si>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</si>
  <si>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</si>
  <si>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</si>
  <si>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</si>
  <si>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</si>
  <si>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</si>
  <si>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</si>
  <si>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</si>
  <si>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</si>
  <si>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</si>
  <si>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</si>
  <si>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</si>
  <si>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</si>
  <si>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</si>
  <si>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</si>
  <si>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</si>
  <si>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</si>
  <si>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</si>
  <si>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</si>
  <si>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</si>
  <si>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</si>
  <si>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</si>
  <si>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</si>
  <si>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</si>
  <si>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</si>
  <si>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</si>
  <si>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</si>
  <si>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</si>
  <si>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</si>
  <si>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</si>
  <si>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</si>
  <si>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</si>
  <si>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</si>
  <si>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</si>
  <si>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</si>
  <si>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</si>
  <si>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</si>
  <si>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</si>
  <si>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</si>
  <si>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</si>
  <si>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</si>
  <si>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</si>
  <si>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</si>
  <si>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</si>
  <si>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</si>
  <si>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</si>
  <si>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</si>
  <si>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</si>
  <si>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</si>
  <si>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</si>
  <si>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</si>
  <si>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</si>
  <si>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</si>
  <si>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</si>
  <si>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</si>
  <si>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</si>
  <si>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</si>
  <si>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</si>
  <si>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</si>
  <si>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</si>
  <si>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</si>
  <si>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</si>
  <si>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</si>
  <si>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</si>
  <si>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</si>
  <si>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</si>
  <si>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</si>
  <si>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</si>
  <si>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</si>
  <si>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</si>
  <si>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</si>
  <si>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</si>
  <si>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</si>
  <si>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</si>
  <si>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</si>
  <si>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</si>
  <si>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</si>
  <si>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</si>
  <si>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</si>
  <si>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</si>
  <si>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</si>
  <si>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</si>
  <si>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</si>
  <si>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</si>
  <si>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</si>
  <si>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</si>
  <si>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</si>
  <si>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</si>
  <si>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</si>
  <si>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</si>
  <si>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</si>
  <si>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</si>
  <si>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</si>
  <si>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</si>
  <si>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</si>
  <si>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</si>
  <si>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</si>
  <si>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</si>
  <si>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</si>
  <si>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</si>
  <si>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</si>
  <si>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</si>
  <si>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</si>
  <si>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</si>
  <si>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</si>
  <si>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</si>
  <si>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</si>
  <si>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</si>
  <si>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</si>
  <si>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</si>
  <si>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</si>
  <si>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</si>
  <si>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</si>
  <si>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</si>
  <si>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</si>
  <si>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</si>
  <si>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</si>
  <si>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</si>
  <si>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</si>
  <si>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</si>
  <si>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</si>
  <si>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</si>
  <si>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</si>
  <si>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</si>
  <si>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</si>
  <si>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</si>
  <si>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</si>
  <si>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</si>
  <si>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</si>
  <si>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</si>
  <si>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</si>
  <si>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</si>
  <si>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</si>
  <si>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</si>
  <si>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</si>
  <si>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</si>
  <si>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</si>
  <si>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</si>
  <si>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</si>
  <si>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</si>
  <si>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</si>
  <si>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</si>
  <si>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</si>
  <si>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</si>
  <si>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</si>
  <si>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</si>
  <si>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</si>
  <si>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</si>
  <si>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</si>
  <si>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</si>
  <si>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</si>
  <si>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</si>
  <si>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</si>
  <si>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</si>
  <si>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</si>
  <si>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</si>
  <si>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</si>
  <si>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</si>
  <si>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</si>
  <si>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</si>
  <si>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</si>
  <si>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</si>
  <si>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</si>
  <si>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</si>
  <si>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</si>
  <si>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</si>
  <si>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</si>
  <si>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</si>
  <si>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</si>
  <si>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</si>
  <si>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</si>
  <si>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</si>
  <si>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</si>
  <si>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</si>
  <si>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</si>
  <si>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</si>
  <si>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</si>
  <si>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</si>
  <si>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</si>
  <si>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</si>
  <si>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</si>
  <si>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</si>
  <si>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</si>
  <si>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</si>
  <si>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</si>
  <si>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</si>
  <si>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</si>
  <si>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</si>
  <si>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</si>
  <si>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</si>
  <si>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</si>
  <si>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</si>
  <si>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</si>
  <si>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</si>
  <si>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</si>
  <si>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</si>
  <si>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</si>
  <si>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</si>
  <si>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</si>
  <si>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</si>
  <si>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</si>
  <si>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</si>
  <si>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</si>
  <si>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</si>
  <si>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</si>
  <si>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</si>
  <si>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</si>
  <si>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</si>
  <si>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</si>
  <si>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</si>
  <si>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</si>
  <si>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</si>
  <si>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</si>
  <si>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</si>
  <si>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</si>
  <si>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</si>
  <si>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</si>
  <si>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</si>
  <si>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</si>
  <si>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</si>
  <si>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</si>
  <si>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</si>
  <si>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</si>
  <si>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</si>
  <si>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</si>
  <si>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</si>
  <si>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</si>
  <si>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</si>
  <si>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</si>
  <si>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</si>
  <si>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</si>
  <si>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</si>
  <si>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</si>
  <si>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</si>
  <si>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</si>
  <si>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</si>
  <si>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</si>
  <si>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</si>
  <si>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</si>
  <si>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</si>
  <si>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</si>
  <si>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</si>
  <si>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</si>
  <si>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</si>
  <si>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</si>
  <si>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</si>
  <si>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</si>
  <si>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</si>
  <si>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</si>
  <si>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</si>
  <si>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</si>
  <si>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</si>
  <si>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</si>
  <si>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</si>
  <si>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</si>
  <si>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</si>
  <si>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</si>
  <si>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</si>
  <si>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</si>
  <si>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</si>
  <si>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</si>
  <si>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</si>
  <si>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</si>
  <si>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</si>
  <si>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</si>
  <si>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</si>
  <si>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</si>
  <si>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</si>
  <si>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</si>
  <si>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</si>
  <si>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</si>
  <si>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</si>
  <si>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</si>
  <si>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</si>
  <si>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</si>
  <si>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</si>
  <si>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</si>
  <si>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</si>
  <si>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</si>
  <si>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</si>
  <si>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</si>
  <si>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</si>
  <si>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</si>
  <si>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</si>
  <si>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</si>
  <si>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</si>
  <si>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</si>
  <si>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</si>
  <si>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</si>
  <si>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</si>
  <si>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</si>
  <si>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</si>
  <si>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</si>
  <si>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</si>
  <si>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</si>
  <si>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</si>
  <si>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</si>
  <si>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</si>
  <si>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</si>
  <si>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</si>
  <si>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</si>
  <si>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</si>
  <si>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</si>
  <si>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</si>
  <si>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</si>
  <si>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</si>
  <si>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</si>
  <si>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</si>
  <si>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</si>
  <si>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</si>
  <si>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</si>
  <si>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</si>
  <si>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</si>
  <si>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</si>
  <si>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</si>
  <si>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</si>
  <si>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</si>
  <si>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</si>
  <si>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</si>
  <si>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</si>
  <si>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</si>
  <si>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</si>
  <si>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</si>
  <si>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</si>
  <si>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</si>
  <si>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</si>
  <si>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</si>
  <si>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</si>
  <si>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</si>
  <si>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</si>
  <si>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</si>
  <si>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</si>
  <si>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</si>
  <si>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</si>
  <si>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</si>
  <si>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</si>
  <si>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</si>
  <si>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</si>
  <si>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</si>
  <si>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</si>
  <si>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</si>
  <si>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</si>
  <si>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</si>
  <si>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</si>
  <si>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</si>
  <si>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</si>
  <si>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</si>
  <si>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</si>
  <si>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</si>
  <si>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</si>
  <si>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</si>
  <si>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</si>
  <si>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</si>
  <si>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</si>
  <si>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</si>
  <si>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</si>
  <si>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</si>
  <si>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</si>
  <si>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</si>
  <si>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</si>
  <si>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</si>
  <si>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</si>
  <si>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</si>
  <si>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</si>
  <si>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</si>
  <si>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</si>
  <si>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</si>
  <si>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</si>
  <si>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</si>
  <si>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</si>
  <si>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</si>
  <si>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</si>
  <si>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</si>
  <si>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</si>
  <si>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</si>
  <si>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</si>
  <si>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</si>
  <si>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</si>
  <si>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</si>
  <si>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</si>
  <si>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</si>
  <si>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</si>
  <si>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</si>
  <si>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</si>
  <si>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</si>
  <si>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</si>
  <si>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</si>
  <si>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</si>
  <si>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</si>
  <si>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</si>
  <si>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</si>
  <si>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</si>
  <si>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</si>
  <si>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</si>
  <si>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</si>
  <si>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</si>
  <si>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</si>
  <si>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</si>
  <si>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</si>
  <si>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</si>
  <si>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</si>
  <si>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</si>
  <si>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</si>
  <si>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</si>
  <si>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</si>
  <si>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</si>
  <si>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</si>
  <si>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</si>
  <si>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</si>
  <si>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</si>
  <si>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</si>
  <si>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</si>
  <si>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</si>
  <si>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</si>
  <si>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</si>
  <si>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</si>
  <si>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</si>
  <si>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</si>
  <si>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</si>
  <si>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</si>
  <si>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</si>
  <si>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</si>
  <si>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</si>
  <si>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</si>
  <si>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</si>
  <si>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</si>
  <si>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</si>
  <si>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</si>
  <si>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</si>
  <si>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</si>
  <si>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</si>
  <si>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</si>
  <si>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</si>
  <si>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</si>
  <si>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</si>
  <si>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</si>
  <si>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</si>
  <si>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</si>
  <si>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</si>
  <si>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</si>
  <si>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</si>
  <si>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</si>
  <si>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</si>
  <si>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</si>
  <si>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</si>
  <si>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</si>
  <si>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</si>
  <si>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</si>
  <si>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</si>
  <si>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</si>
  <si>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</si>
  <si>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</si>
  <si>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</si>
  <si>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</si>
  <si>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</si>
  <si>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</si>
  <si>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</si>
  <si>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</si>
  <si>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</si>
  <si>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</si>
  <si>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</si>
  <si>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</si>
  <si>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</si>
  <si>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</si>
  <si>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</si>
  <si>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</si>
  <si>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</si>
  <si>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</si>
  <si>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</si>
  <si>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</si>
  <si>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</si>
  <si>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</si>
  <si>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</si>
  <si>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</si>
  <si>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</si>
  <si>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</si>
  <si>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</si>
  <si>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</si>
  <si>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</si>
  <si>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</si>
  <si>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</si>
  <si>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</si>
  <si>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</si>
  <si>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</si>
  <si>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</si>
  <si>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</si>
  <si>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</si>
  <si>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</si>
  <si>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</si>
  <si>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</si>
  <si>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</si>
  <si>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</si>
  <si>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</si>
  <si>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</si>
  <si>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</si>
  <si>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</si>
  <si>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</si>
  <si>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</si>
  <si>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</si>
  <si>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</si>
  <si>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</si>
  <si>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</si>
  <si>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</si>
  <si>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</si>
  <si>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</si>
  <si>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</si>
  <si>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</si>
  <si>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</si>
  <si>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</si>
  <si>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</si>
  <si>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</si>
  <si>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</si>
  <si>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</si>
  <si>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</si>
  <si>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</si>
  <si>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</si>
  <si>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</si>
  <si>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</si>
  <si>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</si>
  <si>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</si>
  <si>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</si>
  <si>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</si>
  <si>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</si>
  <si>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</si>
  <si>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</si>
  <si>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</si>
  <si>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</si>
  <si>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</si>
  <si>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</si>
  <si>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</si>
  <si>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</si>
  <si>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</si>
  <si>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</si>
  <si>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</si>
  <si>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</si>
  <si>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</si>
  <si>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</si>
  <si>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</si>
  <si>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</si>
  <si>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</si>
  <si>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</si>
  <si>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</si>
  <si>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</si>
  <si>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</si>
  <si>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</si>
  <si>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</si>
  <si>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</si>
  <si>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</si>
  <si>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</si>
  <si>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</si>
  <si>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</si>
  <si>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</si>
  <si>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</si>
  <si>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</si>
  <si>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</si>
  <si>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</si>
  <si>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</si>
  <si>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</si>
  <si>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</si>
  <si>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</si>
  <si>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</si>
  <si>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</si>
  <si>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</si>
  <si>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</si>
  <si>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</si>
  <si>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</si>
  <si>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</si>
  <si>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</si>
  <si>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</si>
  <si>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</si>
  <si>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</si>
  <si>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</si>
  <si>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</si>
  <si>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</si>
  <si>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</si>
  <si>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</si>
  <si>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</si>
  <si>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</si>
  <si>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</si>
  <si>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</si>
  <si>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</si>
  <si>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</si>
  <si>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</si>
  <si>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</si>
  <si>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</si>
  <si>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</si>
  <si>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</si>
  <si>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</si>
  <si>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</si>
  <si>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</si>
  <si>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</si>
  <si>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</si>
  <si>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</si>
  <si>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</si>
  <si>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</si>
  <si>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</si>
  <si>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</si>
  <si>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</si>
  <si>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</si>
  <si>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</si>
  <si>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</si>
  <si>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</si>
  <si>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</si>
  <si>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</si>
  <si>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</si>
  <si>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</si>
  <si>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</si>
  <si>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</si>
  <si>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</si>
  <si>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</si>
  <si>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</si>
  <si>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</si>
  <si>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</si>
  <si>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</si>
  <si>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</si>
  <si>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</si>
  <si>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</si>
  <si>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</si>
  <si>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</si>
  <si>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</si>
  <si>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</si>
  <si>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</si>
  <si>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</si>
  <si>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</si>
  <si>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</si>
  <si>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</si>
  <si>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</si>
  <si>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</si>
  <si>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</si>
  <si>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</si>
  <si>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</si>
  <si>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</si>
  <si>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</si>
  <si>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</si>
  <si>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</si>
  <si>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</si>
  <si>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</si>
  <si>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</si>
  <si>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</si>
  <si>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</si>
  <si>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</si>
  <si>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</si>
  <si>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</si>
  <si>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</si>
  <si>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</si>
  <si>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</si>
  <si>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</si>
  <si>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</si>
  <si>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</si>
  <si>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</si>
  <si>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</si>
  <si>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</si>
  <si>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</si>
  <si>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</si>
  <si>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</si>
  <si>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</si>
  <si>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</si>
  <si>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</si>
  <si>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</si>
  <si>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</si>
  <si>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</si>
  <si>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</si>
  <si>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</si>
  <si>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</si>
  <si>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</si>
  <si>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</si>
  <si>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</si>
  <si>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</si>
  <si>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</si>
  <si>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</si>
  <si>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</si>
  <si>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</si>
  <si>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</si>
  <si>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</si>
  <si>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</si>
  <si>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</si>
  <si>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</si>
  <si>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</si>
  <si>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</si>
  <si>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</si>
  <si>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</si>
  <si>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</si>
  <si>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</si>
  <si>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</si>
  <si>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</si>
  <si>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</si>
  <si>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</si>
  <si>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</si>
  <si>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</si>
  <si>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</si>
  <si>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</si>
  <si>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</si>
  <si>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</si>
  <si>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</si>
  <si>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</si>
  <si>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</si>
  <si>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</si>
  <si>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</si>
  <si>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</si>
  <si>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</si>
  <si>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</si>
  <si>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</si>
  <si>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</si>
  <si>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</si>
  <si>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</si>
  <si>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</si>
  <si>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</si>
  <si>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</si>
  <si>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</si>
  <si>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</si>
  <si>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</si>
  <si>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</si>
  <si>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</si>
  <si>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</si>
  <si>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</si>
  <si>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</si>
  <si>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</si>
  <si>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</si>
  <si>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</si>
  <si>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</si>
  <si>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</si>
  <si>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</si>
  <si>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</si>
  <si>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</si>
  <si>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</si>
  <si>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</si>
  <si>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</si>
  <si>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</si>
  <si>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</si>
  <si>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</si>
  <si>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</si>
  <si>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</si>
  <si>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</si>
  <si>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</si>
  <si>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</si>
  <si>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</si>
  <si>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</si>
  <si>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</si>
  <si>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</si>
  <si>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</si>
  <si>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</si>
  <si>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</si>
  <si>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</si>
  <si>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</si>
  <si>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</si>
  <si>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</si>
  <si>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</si>
  <si>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</si>
  <si>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</si>
  <si>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</si>
  <si>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</si>
  <si>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</si>
  <si>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</si>
  <si>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</si>
  <si>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</si>
  <si>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</si>
  <si>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</si>
  <si>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</si>
  <si>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</si>
  <si>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</si>
  <si>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</si>
  <si>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</si>
  <si>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</si>
  <si>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</si>
  <si>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</si>
  <si>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</si>
  <si>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</si>
  <si>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</si>
  <si>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</si>
  <si>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</si>
  <si>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</si>
  <si>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</si>
  <si>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</si>
  <si>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</si>
  <si>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</si>
  <si>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</si>
  <si>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</si>
  <si>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</si>
  <si>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</si>
  <si>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</si>
  <si>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</si>
  <si>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</si>
  <si>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</si>
  <si>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</si>
  <si>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</si>
  <si>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</si>
  <si>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</si>
  <si>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</si>
  <si>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</si>
  <si>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</si>
  <si>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</si>
  <si>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</si>
  <si>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</si>
  <si>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</si>
  <si>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</si>
  <si>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</si>
  <si>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</si>
  <si>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</si>
  <si>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</si>
  <si>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</si>
  <si>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</si>
  <si>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</si>
  <si>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</si>
  <si>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</si>
  <si>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</si>
  <si>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</si>
  <si>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</si>
  <si>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</si>
  <si>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</si>
  <si>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</si>
  <si>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</si>
  <si>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</si>
  <si>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</si>
  <si>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</si>
  <si>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</si>
  <si>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</si>
  <si>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</si>
  <si>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</si>
  <si>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</si>
  <si>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</si>
  <si>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</si>
  <si>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</si>
  <si>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</si>
  <si>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</si>
  <si>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</si>
  <si>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</si>
  <si>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</si>
  <si>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</si>
  <si>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</si>
  <si>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</si>
  <si>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</si>
  <si>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</si>
  <si>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</si>
  <si>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</si>
  <si>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</si>
  <si>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</si>
  <si>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</si>
  <si>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</si>
  <si>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</si>
  <si>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</si>
  <si>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</si>
  <si>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</si>
  <si>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</si>
  <si>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</si>
  <si>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</si>
  <si>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</si>
  <si>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</si>
  <si>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</si>
  <si>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</si>
  <si>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</si>
  <si>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</si>
  <si>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</si>
  <si>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</si>
  <si>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</si>
  <si>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</si>
  <si>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</si>
  <si>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</si>
  <si>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</si>
  <si>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</si>
  <si>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</si>
  <si>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</si>
  <si>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</si>
  <si>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</si>
  <si>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</si>
  <si>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</si>
  <si>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</si>
  <si>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</si>
  <si>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</si>
  <si>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</si>
  <si>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</si>
  <si>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</si>
  <si>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</si>
  <si>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</si>
  <si>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</si>
  <si>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</si>
  <si>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</si>
  <si>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</si>
  <si>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</si>
  <si>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</si>
  <si>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</si>
  <si>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</si>
  <si>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</si>
  <si>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</si>
  <si>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</si>
  <si>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</si>
  <si>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</si>
  <si>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</si>
  <si>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</si>
  <si>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</si>
  <si>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</si>
  <si>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</si>
  <si>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</si>
  <si>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</si>
  <si>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</si>
  <si>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</si>
  <si>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</si>
  <si>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</si>
  <si>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</si>
  <si>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</si>
  <si>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</si>
  <si>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</si>
  <si>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</si>
  <si>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</si>
  <si>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</si>
  <si>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</si>
  <si>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</si>
  <si>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</si>
  <si>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</si>
  <si>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</si>
  <si>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</si>
  <si>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</si>
  <si>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</si>
  <si>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</si>
  <si>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</si>
  <si>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</si>
  <si>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</si>
  <si>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</si>
  <si>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</si>
  <si>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</si>
  <si>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</si>
  <si>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</si>
  <si>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</si>
  <si>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</si>
  <si>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</si>
  <si>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</si>
  <si>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</si>
  <si>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</si>
  <si>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</si>
  <si>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</si>
  <si>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</si>
  <si>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</si>
  <si>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</si>
  <si>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</si>
  <si>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</si>
  <si>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</si>
  <si>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</si>
  <si>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</si>
  <si>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</si>
  <si>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</si>
  <si>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</si>
  <si>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</si>
  <si>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</si>
  <si>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</si>
  <si>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</si>
  <si>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</si>
  <si>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</si>
  <si>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</si>
  <si>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</si>
  <si>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</si>
  <si>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</si>
  <si>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</si>
  <si>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</si>
  <si>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</si>
  <si>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</si>
  <si>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</si>
  <si>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</si>
  <si>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</si>
  <si>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</si>
  <si>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</si>
  <si>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</si>
  <si>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</si>
  <si>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</si>
  <si>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</si>
  <si>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</si>
  <si>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</si>
  <si>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</si>
  <si>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</si>
  <si>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</si>
  <si>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</si>
  <si>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</si>
  <si>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</si>
  <si>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</si>
  <si>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</si>
  <si>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</si>
  <si>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</si>
  <si>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</si>
  <si>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</si>
  <si>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</si>
  <si>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</si>
  <si>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</si>
  <si>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</si>
  <si>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</si>
  <si>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</si>
  <si>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</si>
  <si>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</si>
  <si>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</si>
  <si>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</si>
  <si>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</si>
  <si>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</si>
  <si>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</si>
  <si>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</si>
  <si>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</si>
  <si>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</si>
  <si>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</si>
  <si>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</si>
  <si>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</si>
  <si>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</si>
  <si>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</si>
  <si>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</si>
  <si>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</si>
  <si>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</si>
  <si>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</si>
  <si>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</si>
  <si>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</si>
  <si>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</si>
  <si>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</si>
  <si>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</si>
  <si>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</si>
  <si>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</si>
  <si>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</si>
  <si>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</si>
  <si>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</si>
  <si>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</si>
  <si>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</si>
  <si>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</si>
  <si>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</si>
  <si>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</si>
  <si>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</si>
  <si>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</si>
  <si>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</si>
  <si>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</si>
  <si>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</si>
  <si>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</si>
  <si>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</si>
  <si>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</si>
  <si>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</si>
  <si>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</si>
  <si>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</si>
  <si>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</si>
  <si>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</si>
  <si>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</si>
  <si>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</si>
  <si>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</si>
  <si>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</si>
  <si>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</si>
  <si>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</si>
  <si>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</si>
  <si>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</si>
  <si>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</si>
  <si>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</si>
  <si>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</si>
  <si>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</si>
  <si>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</si>
  <si>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</si>
  <si>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</si>
  <si>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</si>
  <si>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</si>
  <si>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</si>
  <si>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</si>
  <si>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</si>
  <si>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</si>
  <si>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</si>
  <si>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</si>
  <si>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</si>
  <si>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</si>
  <si>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</si>
  <si>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</si>
  <si>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</si>
  <si>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</si>
  <si>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</si>
  <si>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</si>
  <si>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</si>
  <si>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</si>
  <si>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</si>
  <si>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</si>
  <si>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</si>
  <si>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</si>
  <si>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</si>
  <si>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</si>
  <si>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</si>
  <si>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</si>
  <si>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</si>
  <si>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</si>
  <si>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</si>
  <si>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</si>
  <si>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</si>
  <si>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</si>
  <si>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</si>
  <si>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</si>
  <si>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</si>
  <si>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</si>
  <si>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</si>
  <si>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</si>
  <si>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</si>
  <si>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</si>
  <si>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</si>
  <si>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</si>
  <si>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</si>
  <si>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</si>
  <si>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</si>
  <si>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</si>
  <si>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</si>
  <si>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</si>
  <si>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</si>
  <si>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</si>
  <si>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</si>
  <si>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</si>
  <si>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</si>
  <si>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</si>
  <si>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</si>
  <si>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</si>
  <si>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</si>
  <si>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</si>
  <si>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</si>
  <si>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</si>
  <si>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</si>
  <si>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</si>
  <si>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</si>
  <si>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</si>
  <si>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</si>
  <si>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</si>
  <si>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</si>
  <si>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</si>
  <si>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</si>
  <si>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</si>
  <si>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</si>
  <si>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</si>
  <si>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</si>
  <si>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</si>
  <si>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</si>
  <si>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</si>
  <si>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</si>
  <si>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</si>
  <si>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</si>
  <si>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</si>
  <si>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</si>
  <si>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</si>
  <si>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</si>
  <si>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</si>
  <si>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</si>
  <si>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</si>
  <si>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</si>
  <si>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</si>
  <si>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</si>
  <si>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</si>
  <si>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</si>
  <si>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</si>
  <si>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</si>
  <si>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</si>
  <si>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</si>
  <si>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</si>
  <si>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</si>
  <si>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</si>
  <si>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</si>
  <si>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</si>
  <si>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</si>
  <si>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</si>
  <si>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</si>
  <si>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</si>
  <si>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</si>
  <si>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</si>
  <si>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</si>
  <si>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</si>
  <si>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</si>
  <si>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</si>
  <si>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</si>
  <si>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</si>
  <si>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</si>
  <si>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</si>
  <si>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</si>
  <si>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</si>
  <si>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</si>
  <si>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</si>
  <si>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</si>
  <si>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</si>
  <si>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</si>
  <si>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</si>
  <si>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</si>
  <si>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</si>
  <si>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</si>
  <si>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</si>
  <si>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</si>
  <si>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</si>
  <si>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</si>
  <si>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</si>
  <si>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</si>
  <si>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</si>
  <si>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</si>
  <si>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</si>
  <si>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</si>
  <si>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</si>
  <si>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</si>
  <si>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</si>
  <si>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</si>
  <si>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</si>
  <si>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</si>
  <si>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</si>
  <si>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</si>
  <si>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</si>
  <si>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</si>
  <si>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</si>
  <si>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</si>
  <si>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</si>
  <si>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</si>
  <si>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</si>
  <si>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</si>
  <si>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</si>
  <si>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</si>
  <si>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</si>
  <si>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</si>
  <si>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</si>
  <si>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</si>
  <si>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</si>
  <si>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</si>
  <si>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</si>
  <si>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</si>
  <si>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</si>
  <si>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</si>
  <si>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</si>
  <si>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</si>
  <si>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</si>
  <si>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</si>
  <si>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</si>
  <si>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</si>
  <si>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</si>
  <si>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</si>
  <si>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</si>
  <si>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</si>
  <si>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</si>
  <si>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</si>
  <si>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</si>
  <si>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</si>
  <si>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</si>
  <si>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</si>
  <si>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</si>
  <si>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</si>
  <si>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</si>
  <si>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</si>
  <si>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</si>
  <si>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</si>
  <si>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</si>
  <si>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</si>
  <si>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</si>
  <si>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</si>
  <si>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</si>
  <si>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</si>
  <si>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</si>
  <si>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</si>
  <si>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</si>
  <si>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</si>
  <si>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</si>
  <si>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</si>
  <si>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</si>
  <si>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</si>
  <si>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</si>
  <si>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</si>
  <si>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</si>
  <si>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</si>
  <si>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</si>
  <si>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</si>
  <si>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</si>
  <si>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</si>
  <si>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</si>
  <si>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</si>
  <si>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</si>
  <si>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</si>
  <si>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</si>
  <si>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</si>
  <si>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</si>
  <si>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</si>
  <si>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</si>
  <si>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</si>
  <si>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</si>
  <si>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</si>
  <si>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</si>
  <si>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</si>
  <si>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</si>
  <si>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</si>
  <si>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</si>
  <si>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</si>
  <si>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</si>
  <si>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</si>
  <si>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</si>
  <si>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</si>
  <si>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</si>
  <si>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</si>
  <si>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</si>
  <si>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</si>
  <si>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</si>
  <si>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</si>
  <si>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</si>
  <si>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</si>
  <si>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</si>
  <si>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</si>
  <si>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</si>
  <si>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</si>
  <si>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</si>
  <si>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</si>
  <si>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</si>
  <si>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</si>
  <si>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</si>
  <si>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</si>
  <si>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</si>
  <si>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</si>
  <si>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</si>
  <si>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</si>
  <si>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</si>
  <si>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</si>
  <si>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</si>
  <si>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</si>
  <si>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</si>
  <si>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</si>
  <si>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</si>
  <si>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</si>
  <si>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</si>
  <si>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</si>
  <si>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</si>
  <si>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</si>
  <si>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</si>
  <si>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</si>
  <si>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</si>
  <si>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</si>
  <si>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</si>
  <si>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</si>
  <si>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</si>
  <si>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</si>
  <si>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</si>
  <si>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</si>
  <si>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</si>
  <si>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</si>
  <si>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</si>
  <si>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</si>
  <si>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</si>
  <si>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</si>
  <si>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</si>
  <si>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</si>
  <si>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</si>
  <si>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</si>
  <si>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</si>
  <si>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</si>
  <si>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</si>
  <si>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</si>
  <si>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</si>
  <si>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</si>
  <si>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</si>
  <si>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</si>
  <si>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</si>
  <si>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</si>
  <si>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</si>
  <si>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</si>
  <si>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</si>
  <si>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</si>
  <si>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</si>
  <si>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</si>
  <si>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</si>
  <si>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</si>
  <si>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</si>
  <si>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</si>
  <si>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</si>
  <si>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</si>
  <si>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</si>
  <si>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</si>
  <si>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</si>
  <si>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</si>
  <si>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</si>
  <si>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</si>
  <si>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</si>
  <si>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</si>
  <si>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</si>
  <si>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</si>
  <si>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</si>
  <si>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</si>
  <si>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</si>
  <si>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</si>
  <si>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</si>
  <si>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</si>
  <si>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</si>
  <si>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</si>
  <si>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</si>
  <si>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</si>
  <si>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</si>
  <si>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</si>
  <si>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</si>
  <si>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</si>
  <si>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</si>
  <si>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</si>
  <si>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</si>
  <si>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</si>
  <si>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</si>
  <si>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</si>
  <si>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</si>
  <si>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</si>
  <si>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</si>
  <si>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</si>
  <si>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</si>
  <si>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</si>
  <si>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</si>
  <si>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</si>
  <si>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</si>
  <si>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</si>
  <si>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</si>
  <si>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</si>
  <si>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</si>
  <si>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</si>
  <si>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</si>
  <si>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</si>
  <si>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</si>
  <si>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</si>
  <si>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</si>
  <si>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</si>
  <si>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</si>
  <si>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</si>
  <si>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</si>
  <si>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</si>
  <si>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</si>
  <si>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</si>
  <si>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</si>
  <si>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</si>
  <si>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</si>
  <si>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</si>
  <si>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</si>
  <si>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</si>
  <si>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</si>
  <si>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</si>
  <si>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</si>
  <si>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</si>
  <si>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</si>
  <si>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</si>
  <si>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</si>
  <si>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</si>
  <si>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</si>
  <si>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</si>
  <si>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</si>
  <si>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</si>
  <si>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</si>
  <si>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</si>
  <si>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</si>
  <si>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</si>
  <si>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</si>
  <si>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</si>
  <si>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</si>
  <si>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</si>
  <si>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</si>
  <si>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</si>
  <si>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</si>
  <si>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</si>
  <si>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</si>
  <si>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</si>
  <si>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</si>
  <si>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</si>
  <si>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</si>
  <si>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</si>
  <si>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</si>
  <si>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</si>
  <si>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</si>
  <si>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</si>
  <si>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</si>
  <si>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</si>
  <si>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</si>
  <si>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</si>
  <si>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</si>
  <si>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</si>
  <si>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</si>
  <si>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</si>
  <si>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</si>
  <si>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</si>
  <si>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</si>
  <si>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</si>
  <si>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</si>
  <si>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</si>
  <si>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</si>
  <si>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</si>
  <si>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</si>
  <si>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</si>
  <si>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</si>
  <si>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</si>
  <si>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</si>
  <si>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</si>
  <si>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</si>
  <si>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</si>
  <si>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</si>
  <si>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</si>
  <si>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</si>
  <si>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</si>
  <si>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</si>
  <si>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</si>
  <si>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</si>
  <si>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</si>
  <si>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</si>
  <si>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</si>
  <si>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</si>
  <si>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</si>
  <si>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</si>
  <si>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</si>
  <si>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</si>
  <si>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</si>
  <si>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</si>
  <si>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</si>
  <si>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</si>
  <si>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</si>
  <si>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</si>
  <si>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</si>
  <si>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</si>
  <si>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</si>
  <si>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</si>
  <si>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</si>
  <si>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</si>
  <si>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</si>
  <si>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</si>
  <si>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</si>
  <si>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</si>
  <si>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</si>
  <si>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</si>
  <si>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</si>
  <si>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</si>
  <si>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</si>
  <si>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</si>
  <si>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</si>
  <si>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</si>
  <si>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</si>
  <si>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</si>
  <si>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</si>
  <si>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</si>
  <si>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</si>
  <si>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</si>
  <si>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</si>
  <si>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</si>
  <si>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</si>
  <si>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</si>
  <si>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</si>
  <si>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</si>
  <si>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</si>
  <si>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</si>
  <si>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</si>
  <si>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</si>
  <si>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</si>
  <si>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</si>
  <si>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</si>
  <si>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</si>
  <si>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</si>
  <si>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</si>
  <si>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</si>
  <si>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</si>
  <si>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</si>
  <si>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</si>
  <si>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</si>
  <si>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</si>
  <si>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</si>
  <si>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</si>
  <si>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</si>
  <si>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</si>
  <si>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</si>
  <si>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</si>
  <si>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</si>
  <si>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</si>
  <si>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</si>
  <si>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</si>
  <si>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</si>
  <si>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</si>
  <si>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</si>
  <si>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</si>
  <si>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</si>
  <si>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</si>
  <si>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</si>
  <si>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</si>
  <si>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</si>
  <si>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</si>
  <si>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</si>
  <si>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</si>
  <si>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</si>
  <si>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</si>
  <si>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</si>
  <si>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</si>
  <si>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</si>
  <si>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</si>
  <si>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</si>
  <si>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</si>
  <si>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</si>
  <si>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</si>
  <si>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</si>
  <si>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</si>
  <si>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</si>
  <si>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</si>
  <si>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</si>
  <si>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</si>
  <si>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</si>
  <si>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</si>
  <si>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</si>
  <si>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</si>
  <si>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</si>
  <si>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</si>
  <si>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</si>
  <si>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</si>
  <si>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</si>
  <si>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</si>
  <si>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</si>
  <si>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</si>
  <si>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</si>
  <si>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</si>
  <si>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</si>
  <si>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</si>
  <si>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</si>
  <si>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</si>
  <si>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</si>
  <si>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</si>
  <si>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</si>
  <si>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</si>
  <si>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</si>
  <si>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</si>
  <si>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</si>
  <si>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</si>
  <si>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</si>
  <si>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</si>
  <si>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</si>
  <si>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</si>
  <si>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</si>
  <si>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</si>
  <si>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</si>
  <si>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</si>
  <si>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</si>
  <si>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</si>
  <si>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</si>
  <si>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</si>
  <si>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</si>
  <si>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</si>
  <si>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</si>
  <si>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</si>
  <si>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</si>
  <si>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</si>
  <si>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</si>
  <si>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</si>
  <si>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</si>
  <si>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</si>
  <si>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</si>
  <si>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</si>
  <si>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</si>
  <si>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</si>
  <si>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</si>
  <si>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</si>
  <si>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</si>
  <si>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</si>
  <si>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</si>
  <si>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</si>
  <si>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</si>
  <si>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</si>
  <si>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</si>
  <si>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</si>
  <si>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</si>
  <si>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</si>
  <si>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</si>
  <si>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</si>
  <si>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</si>
  <si>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</si>
  <si>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</si>
  <si>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</si>
  <si>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</si>
  <si>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</si>
  <si>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</si>
  <si>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</si>
  <si>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</si>
  <si>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</si>
  <si>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</si>
  <si>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</si>
  <si>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</si>
  <si>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</si>
  <si>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</si>
  <si>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</si>
  <si>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</si>
  <si>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</si>
  <si>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</si>
  <si>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</si>
  <si>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</si>
  <si>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</si>
  <si>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</si>
  <si>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</si>
  <si>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</si>
  <si>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</si>
  <si>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</si>
  <si>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</si>
  <si>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</si>
  <si>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</si>
  <si>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</si>
  <si>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</si>
  <si>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</si>
  <si>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</si>
  <si>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</si>
  <si>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</si>
  <si>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</si>
  <si>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</si>
  <si>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</si>
  <si>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</si>
  <si>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</si>
  <si>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</si>
  <si>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</si>
  <si>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</si>
  <si>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</si>
  <si>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</si>
  <si>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</si>
  <si>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</si>
  <si>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</si>
  <si>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</si>
  <si>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</si>
  <si>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</si>
  <si>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</si>
  <si>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</si>
  <si>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</si>
  <si>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</si>
  <si>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</si>
  <si>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</si>
  <si>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</si>
  <si>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</si>
  <si>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</si>
  <si>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</si>
  <si>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</si>
  <si>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</si>
  <si>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</si>
  <si>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</si>
  <si>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</si>
  <si>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</si>
  <si>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</si>
  <si>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</si>
  <si>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</si>
  <si>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</si>
  <si>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</si>
  <si>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</si>
  <si>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</si>
  <si>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</si>
  <si>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</si>
  <si>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</si>
  <si>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</si>
  <si>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</si>
  <si>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</si>
  <si>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</si>
  <si>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</si>
  <si>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</si>
  <si>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</si>
  <si>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</si>
  <si>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</si>
  <si>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</si>
  <si>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</si>
  <si>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</si>
  <si>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</si>
  <si>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</si>
  <si>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</si>
  <si>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</si>
  <si>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</si>
  <si>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</si>
  <si>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</si>
  <si>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</si>
  <si>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</si>
  <si>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</si>
  <si>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</si>
  <si>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</si>
  <si>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</si>
  <si>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</si>
  <si>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</si>
  <si>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</si>
  <si>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</si>
  <si>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</si>
  <si>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</si>
  <si>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</si>
  <si>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</si>
  <si>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</si>
  <si>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</si>
  <si>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</si>
  <si>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</si>
  <si>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</si>
  <si>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</si>
  <si>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</si>
  <si>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</si>
  <si>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</si>
  <si>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</si>
  <si>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</si>
  <si>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</si>
  <si>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</si>
  <si>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</si>
  <si>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</si>
  <si>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</si>
  <si>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</si>
  <si>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</si>
  <si>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</si>
  <si>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</si>
  <si>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</si>
  <si>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</si>
  <si>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</si>
  <si>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</si>
  <si>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</si>
  <si>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</si>
  <si>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</si>
  <si>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</si>
  <si>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</si>
  <si>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</si>
  <si>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</si>
  <si>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</si>
  <si>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</si>
  <si>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</si>
  <si>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</si>
  <si>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</si>
  <si>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</si>
  <si>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</si>
  <si>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</si>
  <si>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</si>
  <si>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</si>
  <si>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</si>
  <si>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</si>
  <si>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</si>
  <si>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</si>
  <si>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</si>
  <si>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</si>
  <si>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</si>
  <si>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</si>
  <si>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</si>
  <si>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</si>
  <si>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</si>
  <si>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</si>
  <si>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</si>
  <si>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</si>
  <si>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</si>
  <si>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</si>
  <si>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</si>
  <si>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</si>
  <si>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</si>
  <si>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</si>
  <si>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</si>
  <si>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</si>
  <si>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</si>
  <si>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</si>
  <si>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</si>
  <si>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</si>
  <si>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</si>
  <si>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</si>
  <si>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</si>
  <si>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</si>
  <si>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</si>
  <si>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</si>
  <si>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</si>
  <si>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</si>
  <si>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</si>
  <si>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</si>
  <si>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</si>
  <si>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</si>
  <si>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</si>
  <si>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</si>
  <si>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</si>
  <si>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</si>
  <si>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</si>
  <si>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</si>
  <si>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</si>
  <si>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</si>
  <si>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</si>
  <si>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</si>
  <si>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</si>
  <si>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</si>
  <si>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</si>
  <si>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</si>
  <si>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</si>
  <si>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</si>
  <si>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</si>
  <si>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</si>
  <si>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</si>
  <si>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</si>
  <si>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</si>
  <si>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</si>
  <si>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</si>
  <si>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</si>
  <si>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</si>
  <si>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</si>
  <si>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</si>
  <si>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</si>
  <si>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</si>
  <si>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</si>
  <si>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</si>
  <si>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</si>
  <si>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</si>
  <si>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</si>
  <si>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</si>
  <si>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</si>
  <si>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</si>
  <si>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</si>
  <si>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</si>
  <si>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</si>
  <si>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</si>
  <si>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</si>
  <si>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</si>
  <si>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</si>
  <si>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</si>
  <si>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</si>
  <si>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</si>
  <si>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</si>
  <si>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</si>
  <si>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</si>
  <si>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</si>
  <si>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</si>
  <si>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</si>
  <si>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</si>
  <si>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</si>
  <si>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</si>
  <si>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</si>
  <si>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</si>
  <si>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</si>
  <si>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</si>
  <si>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</si>
  <si>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</si>
  <si>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</si>
  <si>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</si>
  <si>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</si>
  <si>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</si>
  <si>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</si>
  <si>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</si>
  <si>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</si>
  <si>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</si>
  <si>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</si>
  <si>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</si>
  <si>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</si>
  <si>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</si>
  <si>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</si>
  <si>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</si>
  <si>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</si>
  <si>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</si>
  <si>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</si>
  <si>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</si>
  <si>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</si>
  <si>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</si>
  <si>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</si>
  <si>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</si>
  <si>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</si>
  <si>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</si>
  <si>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</si>
  <si>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</si>
  <si>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</si>
  <si>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</si>
  <si>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</si>
  <si>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</si>
  <si>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</si>
  <si>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</si>
  <si>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</si>
  <si>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</si>
  <si>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</si>
  <si>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</si>
  <si>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</si>
  <si>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</si>
  <si>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</si>
  <si>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</si>
  <si>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</si>
  <si>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</si>
  <si>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</si>
  <si>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</si>
  <si>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</si>
  <si>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</si>
  <si>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</si>
  <si>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</si>
  <si>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</si>
  <si>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</si>
  <si>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</si>
  <si>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</si>
  <si>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</si>
  <si>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</si>
  <si>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</si>
  <si>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</si>
  <si>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</si>
  <si>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</si>
  <si>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</si>
  <si>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</si>
  <si>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</si>
  <si>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</si>
  <si>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</si>
  <si>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</si>
  <si>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</si>
  <si>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</si>
  <si>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</si>
  <si>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</si>
  <si>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</si>
  <si>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</si>
  <si>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</si>
  <si>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</si>
  <si>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</si>
  <si>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</si>
  <si>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</si>
  <si>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</si>
  <si>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</si>
  <si>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</si>
  <si>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</si>
  <si>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</si>
  <si>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</si>
  <si>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</si>
  <si>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</si>
  <si>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</si>
  <si>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</si>
  <si>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</si>
  <si>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</si>
  <si>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</si>
  <si>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</si>
  <si>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</si>
  <si>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</si>
  <si>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</si>
  <si>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</si>
  <si>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</si>
  <si>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</si>
  <si>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</si>
  <si>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</si>
  <si>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</si>
  <si>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</si>
  <si>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</si>
  <si>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</si>
  <si>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</si>
  <si>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</si>
  <si>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</si>
  <si>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</si>
  <si>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</si>
  <si>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</si>
  <si>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</si>
  <si>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</si>
  <si>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</si>
  <si>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</si>
  <si>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</si>
  <si>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</si>
  <si>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</si>
  <si>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</si>
  <si>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</si>
  <si>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</si>
  <si>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</si>
  <si>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</si>
  <si>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</si>
  <si>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</si>
  <si>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</si>
  <si>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</si>
  <si>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</si>
  <si>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</si>
  <si>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</si>
  <si>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</si>
  <si>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</si>
  <si>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</si>
  <si>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</si>
  <si>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</si>
  <si>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</si>
  <si>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</si>
  <si>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</si>
  <si>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</si>
  <si>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</si>
  <si>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</si>
  <si>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</si>
  <si>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</si>
  <si>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</si>
  <si>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</si>
  <si>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</si>
  <si>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</si>
  <si>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</si>
  <si>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</si>
  <si>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</si>
  <si>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</si>
  <si>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</si>
  <si>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</si>
  <si>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</si>
  <si>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</si>
  <si>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</si>
  <si>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</si>
  <si>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</si>
  <si>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</si>
  <si>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</si>
  <si>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</si>
  <si>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</si>
  <si>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</si>
  <si>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</si>
  <si>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</si>
  <si>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</si>
  <si>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</si>
  <si>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</si>
  <si>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</si>
  <si>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</si>
  <si>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</si>
  <si>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</si>
  <si>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</si>
  <si>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</si>
  <si>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</si>
  <si>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</si>
  <si>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</si>
  <si>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</si>
  <si>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</si>
  <si>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</si>
  <si>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</si>
  <si>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</si>
  <si>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</si>
  <si>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</si>
  <si>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</si>
  <si>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</si>
  <si>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</si>
  <si>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</si>
  <si>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</si>
  <si>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</si>
  <si>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</si>
  <si>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</si>
  <si>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</si>
  <si>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</si>
  <si>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</si>
  <si>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</si>
  <si>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</si>
  <si>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</si>
  <si>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</si>
  <si>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</si>
  <si>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</si>
  <si>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</si>
  <si>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</si>
  <si>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</si>
  <si>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</si>
  <si>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</si>
  <si>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</si>
  <si>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</si>
  <si>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</si>
  <si>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</si>
  <si>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</si>
  <si>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</si>
  <si>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</si>
  <si>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</si>
  <si>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</si>
  <si>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</si>
  <si>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</si>
  <si>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</si>
  <si>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</si>
  <si>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</si>
  <si>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</si>
  <si>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</si>
  <si>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</si>
  <si>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</si>
  <si>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</si>
  <si>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</si>
  <si>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</si>
  <si>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</si>
  <si>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</si>
  <si>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</si>
  <si>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</si>
  <si>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</si>
  <si>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</si>
  <si>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</si>
  <si>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</si>
  <si>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</si>
  <si>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</si>
  <si>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</si>
  <si>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</si>
  <si>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</si>
  <si>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</si>
  <si>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</si>
  <si>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</si>
  <si>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</si>
  <si>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</si>
  <si>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</si>
  <si>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</si>
  <si>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</si>
  <si>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</si>
  <si>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</si>
  <si>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</si>
  <si>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</si>
  <si>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</si>
  <si>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</si>
  <si>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</si>
  <si>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</si>
  <si>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</si>
  <si>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</si>
  <si>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</si>
  <si>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</si>
  <si>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</si>
  <si>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</si>
  <si>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</si>
  <si>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</si>
  <si>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</si>
  <si>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</si>
  <si>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</si>
  <si>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</si>
  <si>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</si>
  <si>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</si>
  <si>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</si>
  <si>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</si>
  <si>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</si>
  <si>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</si>
  <si>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</si>
  <si>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</si>
  <si>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</si>
  <si>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</si>
  <si>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</si>
  <si>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</si>
  <si>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</si>
  <si>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</si>
  <si>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</si>
  <si>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</si>
  <si>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</si>
  <si>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</si>
  <si>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</si>
  <si>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</si>
  <si>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</si>
  <si>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</si>
  <si>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</si>
  <si>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</si>
  <si>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</si>
  <si>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</si>
  <si>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</si>
  <si>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</si>
  <si>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</si>
  <si>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</si>
  <si>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</si>
  <si>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</si>
  <si>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</si>
  <si>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</si>
  <si>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</si>
  <si>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</si>
  <si>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</si>
  <si>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</si>
  <si>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</si>
  <si>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</si>
  <si>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</si>
  <si>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</si>
  <si>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</si>
  <si>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</si>
  <si>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</si>
  <si>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</si>
  <si>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</si>
  <si>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</si>
  <si>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</si>
  <si>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</si>
  <si>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</si>
  <si>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</si>
  <si>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</si>
  <si>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</si>
  <si>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</si>
  <si>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</si>
  <si>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</si>
  <si>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</si>
  <si>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</si>
  <si>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</si>
  <si>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</si>
  <si>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</si>
  <si>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</si>
  <si>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</si>
  <si>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</si>
  <si>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</si>
  <si>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</si>
  <si>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</si>
  <si>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</si>
  <si>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</si>
  <si>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</si>
  <si>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</si>
  <si>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</si>
  <si>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</si>
  <si>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</si>
  <si>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</si>
  <si>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</si>
  <si>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</si>
  <si>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</si>
  <si>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</si>
  <si>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</si>
  <si>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</si>
  <si>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</si>
  <si>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</si>
  <si>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</si>
  <si>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</si>
  <si>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</si>
  <si>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</si>
  <si>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</si>
  <si>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</si>
  <si>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</si>
  <si>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</si>
  <si>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</si>
  <si>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</si>
  <si>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</si>
  <si>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</si>
  <si>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</si>
  <si>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</si>
  <si>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</si>
  <si>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</si>
  <si>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</si>
  <si>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</si>
  <si>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</si>
  <si>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</si>
  <si>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</si>
  <si>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</si>
  <si>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</si>
  <si>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</si>
  <si>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</si>
  <si>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</si>
  <si>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</si>
  <si>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</si>
  <si>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</si>
  <si>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</si>
  <si>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</si>
  <si>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</si>
  <si>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</si>
  <si>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</si>
  <si>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</si>
  <si>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</si>
  <si>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</si>
  <si>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</si>
  <si>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</si>
  <si>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</si>
  <si>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</si>
  <si>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</si>
  <si>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</si>
  <si>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</si>
  <si>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</si>
  <si>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</si>
  <si>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</si>
  <si>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</si>
  <si>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</si>
  <si>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</si>
  <si>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</si>
  <si>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</si>
  <si>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</si>
  <si>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</si>
  <si>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</si>
  <si>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</si>
  <si>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</si>
  <si>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</si>
  <si>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</si>
  <si>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</si>
  <si>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</si>
  <si>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</si>
  <si>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</si>
  <si>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</si>
  <si>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</si>
  <si>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</si>
  <si>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</si>
  <si>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</si>
  <si>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</si>
  <si>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</si>
  <si>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</si>
  <si>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</si>
  <si>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</si>
  <si>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</si>
  <si>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</si>
  <si>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</si>
  <si>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</si>
  <si>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</si>
  <si>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</si>
  <si>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</si>
  <si>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</si>
  <si>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</si>
  <si>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</si>
  <si>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</si>
  <si>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</si>
  <si>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</si>
  <si>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</si>
  <si>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</si>
  <si>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</si>
  <si>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</si>
  <si>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</si>
  <si>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</si>
  <si>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</si>
  <si>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</si>
  <si>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</si>
  <si>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</si>
  <si>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</si>
  <si>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</si>
  <si>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</si>
  <si>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</si>
  <si>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</si>
  <si>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</si>
  <si>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</si>
  <si>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</si>
  <si>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</si>
  <si>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</si>
  <si>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</si>
  <si>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</si>
  <si>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</si>
  <si>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</si>
  <si>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</si>
  <si>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</si>
  <si>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</si>
  <si>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</si>
  <si>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</si>
  <si>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</si>
  <si>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</si>
  <si>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</si>
  <si>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</si>
  <si>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</si>
  <si>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</si>
  <si>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</si>
  <si>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</si>
  <si>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</si>
  <si>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</si>
  <si>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</si>
  <si>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</si>
  <si>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</si>
  <si>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</si>
  <si>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</si>
  <si>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</si>
  <si>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</si>
  <si>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</si>
  <si>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</si>
  <si>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</si>
  <si>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</si>
  <si>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</si>
  <si>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</si>
  <si>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</si>
  <si>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</si>
  <si>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</si>
  <si>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</si>
  <si>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</si>
  <si>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</si>
  <si>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</si>
  <si>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</si>
  <si>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</si>
  <si>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</si>
  <si>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</si>
  <si>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</si>
  <si>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</si>
  <si>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</si>
  <si>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</si>
  <si>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</si>
  <si>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</si>
  <si>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</si>
  <si>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</si>
  <si>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</si>
  <si>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</si>
  <si>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</si>
  <si>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</si>
  <si>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</si>
  <si>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</si>
  <si>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</si>
  <si>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</si>
  <si>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</si>
  <si>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</si>
  <si>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</si>
  <si>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</si>
  <si>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</si>
  <si>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</si>
  <si>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</si>
  <si>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</si>
  <si>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</si>
  <si>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</si>
  <si>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</si>
  <si>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</si>
  <si>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</si>
  <si>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</si>
  <si>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</si>
  <si>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</si>
  <si>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</si>
  <si>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</si>
  <si>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</si>
  <si>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</si>
  <si>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</si>
  <si>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</si>
  <si>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</si>
  <si>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</si>
  <si>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</si>
  <si>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</si>
  <si>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</si>
  <si>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</si>
  <si>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</si>
  <si>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</si>
  <si>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</si>
  <si>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</si>
  <si>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</si>
  <si>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</si>
  <si>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</si>
  <si>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</si>
  <si>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</si>
  <si>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</si>
  <si>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</si>
  <si>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</si>
  <si>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</si>
  <si>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</si>
  <si>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</si>
  <si>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</si>
  <si>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</si>
  <si>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</si>
  <si>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</si>
  <si>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</si>
  <si>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</si>
  <si>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</si>
  <si>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</si>
  <si>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</si>
  <si>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</si>
  <si>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</si>
  <si>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</si>
  <si>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</si>
  <si>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</si>
  <si>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</si>
  <si>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</si>
  <si>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</si>
  <si>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</si>
  <si>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</si>
  <si>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</si>
  <si>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</si>
  <si>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</si>
  <si>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</si>
  <si>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</si>
  <si>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</si>
  <si>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</si>
  <si>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</si>
  <si>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</si>
  <si>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</si>
  <si>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</si>
  <si>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</si>
  <si>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</si>
  <si>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</si>
  <si>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</si>
  <si>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</si>
  <si>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</si>
  <si>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</si>
  <si>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</si>
  <si>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</si>
  <si>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</si>
  <si>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</si>
  <si>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</si>
  <si>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</si>
  <si>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</si>
  <si>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</si>
  <si>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</si>
  <si>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</si>
  <si>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</si>
  <si>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</si>
  <si>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</si>
  <si>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</si>
  <si>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</si>
  <si>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</si>
  <si>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</si>
  <si>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</si>
  <si>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</si>
  <si>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</si>
  <si>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</si>
  <si>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</si>
  <si>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</si>
  <si>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</si>
  <si>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</si>
  <si>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</si>
  <si>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</si>
  <si>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</si>
  <si>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</si>
  <si>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</si>
  <si>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</si>
  <si>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</si>
  <si>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</si>
  <si>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</si>
  <si>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</si>
  <si>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</si>
  <si>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</si>
  <si>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</si>
  <si>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</si>
  <si>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</si>
  <si>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</si>
  <si>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</si>
  <si>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</si>
  <si>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</si>
  <si>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</si>
  <si>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</si>
  <si>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</si>
  <si>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</si>
  <si>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</si>
  <si>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</si>
  <si>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</si>
  <si>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</si>
  <si>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</si>
  <si>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</si>
  <si>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</si>
  <si>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</si>
  <si>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</si>
  <si>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</si>
  <si>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</si>
  <si>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</si>
  <si>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</si>
  <si>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</si>
  <si>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</si>
  <si>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</si>
  <si>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</si>
  <si>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</si>
  <si>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</si>
  <si>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</si>
  <si>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</si>
  <si>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</si>
  <si>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</si>
  <si>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</si>
  <si>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</si>
  <si>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</si>
  <si>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</si>
  <si>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</si>
  <si>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</si>
  <si>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</si>
  <si>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</si>
  <si>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</si>
  <si>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</si>
  <si>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</si>
  <si>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</si>
  <si>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</si>
  <si>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</si>
  <si>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</si>
  <si>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</si>
  <si>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</si>
  <si>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</si>
  <si>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</si>
  <si>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</si>
  <si>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</si>
  <si>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</si>
  <si>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</si>
  <si>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</si>
  <si>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</si>
  <si>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</si>
  <si>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</si>
  <si>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</si>
  <si>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</si>
  <si>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</si>
  <si>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</si>
  <si>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</si>
  <si>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</si>
  <si>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</si>
  <si>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</si>
  <si>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</si>
  <si>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</si>
  <si>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</si>
  <si>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</si>
  <si>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</si>
  <si>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</si>
  <si>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</si>
  <si>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</si>
  <si>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</si>
  <si>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</si>
  <si>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</si>
  <si>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</si>
  <si>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</si>
  <si>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</si>
  <si>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</si>
  <si>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</si>
  <si>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</si>
  <si>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</si>
  <si>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</si>
  <si>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</si>
  <si>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</si>
  <si>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</si>
  <si>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</si>
  <si>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</si>
  <si>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</si>
  <si>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</si>
  <si>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</si>
  <si>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</si>
  <si>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</si>
  <si>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</si>
  <si>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</si>
  <si>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</si>
  <si>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</si>
  <si>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</si>
  <si>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</si>
  <si>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</si>
  <si>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</si>
  <si>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</si>
  <si>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</si>
  <si>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</si>
  <si>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</si>
  <si>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</si>
  <si>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</si>
  <si>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</si>
  <si>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</si>
  <si>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</si>
  <si>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</si>
  <si>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</si>
  <si>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</si>
  <si>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</si>
  <si>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</si>
  <si>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</si>
  <si>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</si>
  <si>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</si>
  <si>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</si>
  <si>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</si>
  <si>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</si>
  <si>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</si>
  <si>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</si>
  <si>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</si>
  <si>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</si>
  <si>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</si>
  <si>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</si>
  <si>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</si>
  <si>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</si>
  <si>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</si>
  <si>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</si>
  <si>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</si>
  <si>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</si>
  <si>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</si>
  <si>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</si>
  <si>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</si>
  <si>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</si>
  <si>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</si>
  <si>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</si>
  <si>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</si>
  <si>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</si>
  <si>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</si>
  <si>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</si>
  <si>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</si>
  <si>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</si>
  <si>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</si>
  <si>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</si>
  <si>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</si>
  <si>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</si>
  <si>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</si>
  <si>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</si>
  <si>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</si>
  <si>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</si>
  <si>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</si>
  <si>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</si>
  <si>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</si>
  <si>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</si>
  <si>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</si>
  <si>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</si>
  <si>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</si>
  <si>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</si>
  <si>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</si>
  <si>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</si>
  <si>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</si>
  <si>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</si>
  <si>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</si>
  <si>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</si>
  <si>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</si>
  <si>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</si>
  <si>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</si>
  <si>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</si>
  <si>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</si>
  <si>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</si>
  <si>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</si>
  <si>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</si>
  <si>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</si>
  <si>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</si>
  <si>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</si>
  <si>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</si>
  <si>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</si>
  <si>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</si>
  <si>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</si>
  <si>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</si>
  <si>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</si>
  <si>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</si>
  <si>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</si>
  <si>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</si>
  <si>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</si>
  <si>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</si>
  <si>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</si>
  <si>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</si>
  <si>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</si>
  <si>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</si>
  <si>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</si>
  <si>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</si>
  <si>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</si>
  <si>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</si>
  <si>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</si>
  <si>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</si>
  <si>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</si>
  <si>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</si>
  <si>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</si>
  <si>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</si>
  <si>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</si>
  <si>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</si>
  <si>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</si>
  <si>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</si>
  <si>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</si>
  <si>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</si>
  <si>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</si>
  <si>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</si>
  <si>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</si>
  <si>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</si>
  <si>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</si>
  <si>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</si>
  <si>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</si>
  <si>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</si>
  <si>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</si>
  <si>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</si>
  <si>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</si>
  <si>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</si>
  <si>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</si>
  <si>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</si>
  <si>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</si>
  <si>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</si>
  <si>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</si>
  <si>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</si>
  <si>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</si>
  <si>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</si>
  <si>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</si>
  <si>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</si>
  <si>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</si>
  <si>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</si>
  <si>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</si>
  <si>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</si>
  <si>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</si>
  <si>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</si>
  <si>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</si>
  <si>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</si>
  <si>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</si>
  <si>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</si>
  <si>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</si>
  <si>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</si>
  <si>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</si>
  <si>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</si>
  <si>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</si>
  <si>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</si>
  <si>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</si>
  <si>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</si>
  <si>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</si>
  <si>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</si>
  <si>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</si>
  <si>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</si>
  <si>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</si>
  <si>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</si>
  <si>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</si>
  <si>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</si>
  <si>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</si>
  <si>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</si>
  <si>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</si>
  <si>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</si>
  <si>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</si>
  <si>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</si>
  <si>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</si>
  <si>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</si>
  <si>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</si>
  <si>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</si>
  <si>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</si>
  <si>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</si>
  <si>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</si>
  <si>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</si>
  <si>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</si>
  <si>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</si>
  <si>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</si>
  <si>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</si>
  <si>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</si>
  <si>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</si>
  <si>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</si>
  <si>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</si>
  <si>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</si>
  <si>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</si>
  <si>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</si>
  <si>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</si>
  <si>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</si>
  <si>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</si>
  <si>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</si>
  <si>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</si>
  <si>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</si>
  <si>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</si>
  <si>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</si>
  <si>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</si>
  <si>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</si>
  <si>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</si>
  <si>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</si>
  <si>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</si>
  <si>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</si>
  <si>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</si>
  <si>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</si>
  <si>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</si>
  <si>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</si>
  <si>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</si>
  <si>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</si>
  <si>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</si>
  <si>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</si>
  <si>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</si>
  <si>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</si>
  <si>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</si>
  <si>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</si>
  <si>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</si>
  <si>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</si>
  <si>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</si>
  <si>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</si>
  <si>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</si>
  <si>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</si>
  <si>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</si>
  <si>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</si>
  <si>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</si>
  <si>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</si>
  <si>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</si>
  <si>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</si>
  <si>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</si>
  <si>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</si>
  <si>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</si>
  <si>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</si>
  <si>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</si>
  <si>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</si>
  <si>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</si>
  <si>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</si>
  <si>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</si>
  <si>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</si>
  <si>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</si>
  <si>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</si>
  <si>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</si>
  <si>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</si>
  <si>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</si>
  <si>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</si>
  <si>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</si>
  <si>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</si>
  <si>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</si>
  <si>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</si>
  <si>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</si>
  <si>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</si>
  <si>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</si>
  <si>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</si>
  <si>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</si>
  <si>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</si>
  <si>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</si>
  <si>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</si>
  <si>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</si>
  <si>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</si>
  <si>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</si>
  <si>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</si>
  <si>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</si>
  <si>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</si>
  <si>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</si>
  <si>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</si>
  <si>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</si>
  <si>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</si>
  <si>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</si>
  <si>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</si>
  <si>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</si>
  <si>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</si>
  <si>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</si>
  <si>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</si>
  <si>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</si>
  <si>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</si>
  <si>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</si>
  <si>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</si>
  <si>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</si>
  <si>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</si>
  <si>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</si>
  <si>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</si>
  <si>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</si>
  <si>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</si>
  <si>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</si>
  <si>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</si>
  <si>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</si>
  <si>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</si>
  <si>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</si>
  <si>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</si>
  <si>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</si>
  <si>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</si>
  <si>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</si>
  <si>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</si>
  <si>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</si>
  <si>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</si>
  <si>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</si>
  <si>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</si>
  <si>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</si>
  <si>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</si>
  <si>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</si>
  <si>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</si>
  <si>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</si>
  <si>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</si>
  <si>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</si>
  <si>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</si>
  <si>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</si>
  <si>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</si>
  <si>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</si>
  <si>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</si>
  <si>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</si>
  <si>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</si>
  <si>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</si>
  <si>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</si>
  <si>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</si>
  <si>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</si>
  <si>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</si>
  <si>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</si>
  <si>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</si>
  <si>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</si>
  <si>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</si>
  <si>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</si>
  <si>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</si>
  <si>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</si>
  <si>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</si>
  <si>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</si>
  <si>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</si>
  <si>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</si>
  <si>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</si>
  <si>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</si>
  <si>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</si>
  <si>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</si>
  <si>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</si>
  <si>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</si>
  <si>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</si>
  <si>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</si>
  <si>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</si>
  <si>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</si>
  <si>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</si>
  <si>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</si>
  <si>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</si>
  <si>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</si>
  <si>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</si>
  <si>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</si>
  <si>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</si>
  <si>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</si>
  <si>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</si>
  <si>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</si>
  <si>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</si>
  <si>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</si>
  <si>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</si>
  <si>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</si>
  <si>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</si>
  <si>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</si>
  <si>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</si>
  <si>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</si>
  <si>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</si>
  <si>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</si>
  <si>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</si>
  <si>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</si>
  <si>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</si>
  <si>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</si>
  <si>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</si>
  <si>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</si>
  <si>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</si>
  <si>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</si>
  <si>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</si>
  <si>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</si>
  <si>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</si>
  <si>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</si>
  <si>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</si>
  <si>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</si>
  <si>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</si>
  <si>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</si>
  <si>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</si>
  <si>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</si>
  <si>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</si>
  <si>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</si>
  <si>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</si>
  <si>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</si>
  <si>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</si>
  <si>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</si>
  <si>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</si>
  <si>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</si>
  <si>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</si>
  <si>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</si>
  <si>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</si>
  <si>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</si>
  <si>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</si>
  <si>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</si>
  <si>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</si>
  <si>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</si>
  <si>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</si>
  <si>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</si>
  <si>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</si>
  <si>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</si>
  <si>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</si>
  <si>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</si>
  <si>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</si>
  <si>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</si>
  <si>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</si>
  <si>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</si>
  <si>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</si>
  <si>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</si>
  <si>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</si>
  <si>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</si>
  <si>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</si>
  <si>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</si>
  <si>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</si>
  <si>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</si>
  <si>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</si>
  <si>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</si>
  <si>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</si>
  <si>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</si>
  <si>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</si>
  <si>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</si>
  <si>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</si>
  <si>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</si>
  <si>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</si>
  <si>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</si>
  <si>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</si>
  <si>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</si>
  <si>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</si>
  <si>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</si>
  <si>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</si>
  <si>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</si>
  <si>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</si>
  <si>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</si>
  <si>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</si>
  <si>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</si>
  <si>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</si>
  <si>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</si>
  <si>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</si>
  <si>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</si>
  <si>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</si>
  <si>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</si>
  <si>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</si>
  <si>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</si>
  <si>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</si>
  <si>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</si>
  <si>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</si>
  <si>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</si>
  <si>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</si>
  <si>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</si>
  <si>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</si>
  <si>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</si>
  <si>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</si>
  <si>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</si>
  <si>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</si>
  <si>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</si>
  <si>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</si>
  <si>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</si>
  <si>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</si>
  <si>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</si>
  <si>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</si>
  <si>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</si>
  <si>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</si>
  <si>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</si>
  <si>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</si>
  <si>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</si>
  <si>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</si>
  <si>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</si>
  <si>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</si>
  <si>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</si>
  <si>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</si>
  <si>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</si>
  <si>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</si>
  <si>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</si>
  <si>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</si>
  <si>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</si>
  <si>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</si>
  <si>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</si>
  <si>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</si>
  <si>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</si>
  <si>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</si>
  <si>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</si>
  <si>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</si>
  <si>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</si>
  <si>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</si>
  <si>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</si>
  <si>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</si>
  <si>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</si>
  <si>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</si>
  <si>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</si>
  <si>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</si>
  <si>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</si>
  <si>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</si>
  <si>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</si>
  <si>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</si>
  <si>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</si>
  <si>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</si>
  <si>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</si>
  <si>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</si>
  <si>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</si>
  <si>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</si>
  <si>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</si>
  <si>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</si>
  <si>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</si>
  <si>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</si>
  <si>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</si>
  <si>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</si>
  <si>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</si>
  <si>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</si>
  <si>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</si>
  <si>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</si>
  <si>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</si>
  <si>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</si>
  <si>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</si>
  <si>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</si>
  <si>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</si>
  <si>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</si>
  <si>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</si>
  <si>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</si>
  <si>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</si>
  <si>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</si>
  <si>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</si>
  <si>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</si>
  <si>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</si>
  <si>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</si>
  <si>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</si>
  <si>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</si>
  <si>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</si>
  <si>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</si>
  <si>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</si>
  <si>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</si>
  <si>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</si>
  <si>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</si>
  <si>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</si>
  <si>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</si>
  <si>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</si>
  <si>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</si>
  <si>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</si>
  <si>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</si>
  <si>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</si>
  <si>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</si>
  <si>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</si>
  <si>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</si>
  <si>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</si>
  <si>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</si>
  <si>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</si>
  <si>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</si>
  <si>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</si>
  <si>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</si>
  <si>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</si>
  <si>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</si>
  <si>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</si>
  <si>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</si>
  <si>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</si>
  <si>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</si>
  <si>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</si>
  <si>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</si>
  <si>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</si>
  <si>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</si>
  <si>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</si>
  <si>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</si>
  <si>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</si>
  <si>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</si>
  <si>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</si>
  <si>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</si>
  <si>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</si>
  <si>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</si>
  <si>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</si>
  <si>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</si>
  <si>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</si>
  <si>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</si>
  <si>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</si>
  <si>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</si>
  <si>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</si>
  <si>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</si>
  <si>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</si>
  <si>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</si>
  <si>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</si>
  <si>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</si>
  <si>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</si>
  <si>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</si>
  <si>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</si>
  <si>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</si>
  <si>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</si>
  <si>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</si>
  <si>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</si>
  <si>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</si>
  <si>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</si>
  <si>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</si>
  <si>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</si>
  <si>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</si>
  <si>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</si>
  <si>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</si>
  <si>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</si>
  <si>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</si>
  <si>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</si>
  <si>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</si>
  <si>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</si>
  <si>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</si>
  <si>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</si>
  <si>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</si>
  <si>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</si>
  <si>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</si>
  <si>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</si>
  <si>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</si>
  <si>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</si>
  <si>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</si>
  <si>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</si>
  <si>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</si>
  <si>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</si>
  <si>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</si>
  <si>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</si>
  <si>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</si>
  <si>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</si>
  <si>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</si>
  <si>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</si>
  <si>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</si>
  <si>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</si>
  <si>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</si>
  <si>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</si>
  <si>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</si>
  <si>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</si>
  <si>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</si>
  <si>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</si>
  <si>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</si>
  <si>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</si>
  <si>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</si>
  <si>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</si>
  <si>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</si>
  <si>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</si>
  <si>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</si>
  <si>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</si>
  <si>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</si>
  <si>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</si>
  <si>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</si>
  <si>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</si>
  <si>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</si>
  <si>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</si>
  <si>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</si>
  <si>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</si>
  <si>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</si>
  <si>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</si>
  <si>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</si>
  <si>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</si>
  <si>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</si>
  <si>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</si>
  <si>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</si>
  <si>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</si>
  <si>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</si>
  <si>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</si>
  <si>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</si>
  <si>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</si>
  <si>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</si>
  <si>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</si>
  <si>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</si>
  <si>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</si>
  <si>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</si>
  <si>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</si>
  <si>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</si>
  <si>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</si>
  <si>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</si>
  <si>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</si>
  <si>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</si>
  <si>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</si>
  <si>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</si>
  <si>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</si>
  <si>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</si>
  <si>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</si>
  <si>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</si>
  <si>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</si>
  <si>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</si>
  <si>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</si>
  <si>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</si>
  <si>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</si>
  <si>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</si>
  <si>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</si>
  <si>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</si>
  <si>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</si>
  <si>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</si>
  <si>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</si>
  <si>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</si>
  <si>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</si>
  <si>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</si>
  <si>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</si>
  <si>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</si>
  <si>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</si>
  <si>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</si>
  <si>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</si>
  <si>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</si>
  <si>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</si>
  <si>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</si>
  <si>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</si>
  <si>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</si>
  <si>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</si>
  <si>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</si>
  <si>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</si>
  <si>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</si>
  <si>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</si>
  <si>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</si>
  <si>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</si>
  <si>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</si>
  <si>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</si>
  <si>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</si>
  <si>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</si>
  <si>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</si>
  <si>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</si>
  <si>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</si>
  <si>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</si>
  <si>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</si>
  <si>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</si>
  <si>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</si>
  <si>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</si>
  <si>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</si>
  <si>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</si>
  <si>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</si>
  <si>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</si>
  <si>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</si>
  <si>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</si>
  <si>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</si>
  <si>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</si>
  <si>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</si>
  <si>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</si>
  <si>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</si>
  <si>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</si>
  <si>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</si>
  <si>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</si>
  <si>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</si>
  <si>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</si>
  <si>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</si>
  <si>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</si>
  <si>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</si>
  <si>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</si>
  <si>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</si>
  <si>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</si>
  <si>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</si>
  <si>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</si>
  <si>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</si>
  <si>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</si>
  <si>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</si>
  <si>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</si>
  <si>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</si>
  <si>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</si>
  <si>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</si>
  <si>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</si>
  <si>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</si>
  <si>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</si>
  <si>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</si>
  <si>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</si>
  <si>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</si>
  <si>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</si>
  <si>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</si>
  <si>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</si>
  <si>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</si>
  <si>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</si>
  <si>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</si>
  <si>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</si>
  <si>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</si>
  <si>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</si>
  <si>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</si>
  <si>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</si>
  <si>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</si>
  <si>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</si>
  <si>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</si>
  <si>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</si>
  <si>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</si>
  <si>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</si>
  <si>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</si>
  <si>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</si>
  <si>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</si>
  <si>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</si>
  <si>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</si>
  <si>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</si>
  <si>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</si>
  <si>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</si>
  <si>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</si>
  <si>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</si>
  <si>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</si>
  <si>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</si>
  <si>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</si>
  <si>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</si>
  <si>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</si>
  <si>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</si>
  <si>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</si>
  <si>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</si>
  <si>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</si>
  <si>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</si>
  <si>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</si>
  <si>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</si>
  <si>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</si>
  <si>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</si>
  <si>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</si>
  <si>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</si>
  <si>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</si>
  <si>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</si>
  <si>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</si>
  <si>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</si>
  <si>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</si>
  <si>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</si>
  <si>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</si>
  <si>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</si>
  <si>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</si>
  <si>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</si>
  <si>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</si>
  <si>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</si>
  <si>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</si>
  <si>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</si>
  <si>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</si>
  <si>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</si>
  <si>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</si>
  <si>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</si>
  <si>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</si>
  <si>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</si>
  <si>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</si>
  <si>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</si>
  <si>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</si>
  <si>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</si>
  <si>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</si>
  <si>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</si>
  <si>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</si>
  <si>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</si>
  <si>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</si>
  <si>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</si>
  <si>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</si>
  <si>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</si>
  <si>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</si>
  <si>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</si>
  <si>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</si>
  <si>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</si>
  <si>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</si>
  <si>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</si>
  <si>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</si>
  <si>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</si>
  <si>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</si>
  <si>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</si>
  <si>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</si>
  <si>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</si>
  <si>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</si>
  <si>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</si>
  <si>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</si>
  <si>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</si>
  <si>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</si>
  <si>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</si>
  <si>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</si>
  <si>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</si>
  <si>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</si>
  <si>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</si>
  <si>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</si>
  <si>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</si>
  <si>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</si>
  <si>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</si>
  <si>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</si>
  <si>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</si>
  <si>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</si>
  <si>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</si>
  <si>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</si>
  <si>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</si>
  <si>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</si>
  <si>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</si>
  <si>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</si>
  <si>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</si>
  <si>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</si>
  <si>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</si>
  <si>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</si>
  <si>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</si>
  <si>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</si>
  <si>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</si>
  <si>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</si>
  <si>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</si>
  <si>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</si>
  <si>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</si>
  <si>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</si>
  <si>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</si>
  <si>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</si>
  <si>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</si>
  <si>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</si>
  <si>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</si>
  <si>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</si>
  <si>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</si>
  <si>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</si>
  <si>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</si>
  <si>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</si>
  <si>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</si>
  <si>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</si>
  <si>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</si>
  <si>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</si>
  <si>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</si>
  <si>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</si>
  <si>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</si>
  <si>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</si>
  <si>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</si>
  <si>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</si>
  <si>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</si>
  <si>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</si>
  <si>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</si>
  <si>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</si>
  <si>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</si>
  <si>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</si>
  <si>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</si>
  <si>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</si>
  <si>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</si>
  <si>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</si>
  <si>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</si>
  <si>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</si>
  <si>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</si>
  <si>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</si>
  <si>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</si>
  <si>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</si>
  <si>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</si>
  <si>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</si>
  <si>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</si>
  <si>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</si>
  <si>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</si>
  <si>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</si>
  <si>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</si>
  <si>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</si>
  <si>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</si>
  <si>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</si>
  <si>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</si>
  <si>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</si>
  <si>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</si>
  <si>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</si>
  <si>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</si>
  <si>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</si>
  <si>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</si>
  <si>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</si>
  <si>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</si>
  <si>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</si>
  <si>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</si>
  <si>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</si>
  <si>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</si>
  <si>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</si>
  <si>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</si>
  <si>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</si>
  <si>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</si>
  <si>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</si>
  <si>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</si>
  <si>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</si>
  <si>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</si>
  <si>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</si>
  <si>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</si>
  <si>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</si>
  <si>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</si>
  <si>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</si>
  <si>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</si>
  <si>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</si>
  <si>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</si>
  <si>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</si>
  <si>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</si>
  <si>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</si>
  <si>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</si>
  <si>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</si>
  <si>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</si>
  <si>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</si>
  <si>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</si>
  <si>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</si>
  <si>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</si>
  <si>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</si>
  <si>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</si>
  <si>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</si>
  <si>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</si>
  <si>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</si>
  <si>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</si>
  <si>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</si>
  <si>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</si>
  <si>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</si>
  <si>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</si>
  <si>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</si>
  <si>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</si>
  <si>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</si>
  <si>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</si>
  <si>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</si>
  <si>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</si>
  <si>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</si>
  <si>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</si>
  <si>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</si>
  <si>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</si>
  <si>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</si>
  <si>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</si>
  <si>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</si>
  <si>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</si>
  <si>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</si>
  <si>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</si>
  <si>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</si>
  <si>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</si>
  <si>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</si>
  <si>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</si>
  <si>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</si>
  <si>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</si>
  <si>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</si>
  <si>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</si>
  <si>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</si>
  <si>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</si>
  <si>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</si>
  <si>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</si>
  <si>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</si>
  <si>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</si>
  <si>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</si>
  <si>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</si>
  <si>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</si>
  <si>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</si>
  <si>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</si>
  <si>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</si>
  <si>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</si>
  <si>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</si>
  <si>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</si>
  <si>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</si>
  <si>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</si>
  <si>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</si>
  <si>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</si>
  <si>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</si>
  <si>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</si>
  <si>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</si>
  <si>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</si>
  <si>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</si>
  <si>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</si>
  <si>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</si>
  <si>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</si>
  <si>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</si>
  <si>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</si>
  <si>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</si>
  <si>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</si>
  <si>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</si>
  <si>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</si>
  <si>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</si>
  <si>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</si>
  <si>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</si>
  <si>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</si>
  <si>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</si>
  <si>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</si>
  <si>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</si>
  <si>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</si>
  <si>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</si>
  <si>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</si>
  <si>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</si>
  <si>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</si>
  <si>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</si>
  <si>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</si>
  <si>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</si>
  <si>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</si>
  <si>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</si>
  <si>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</si>
  <si>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</si>
  <si>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</si>
  <si>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</si>
  <si>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</si>
  <si>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</si>
  <si>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</si>
  <si>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</si>
  <si>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</si>
  <si>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</si>
  <si>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</si>
  <si>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</si>
  <si>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</si>
  <si>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</si>
  <si>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</si>
  <si>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</si>
  <si>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</si>
  <si>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</si>
  <si>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</si>
  <si>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</si>
  <si>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</si>
  <si>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</si>
  <si>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</si>
  <si>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</si>
  <si>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</si>
  <si>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</si>
  <si>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</si>
  <si>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</si>
  <si>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</si>
  <si>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</si>
  <si>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</si>
  <si>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</si>
  <si>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</si>
  <si>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</si>
  <si>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</si>
  <si>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</si>
  <si>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</si>
  <si>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</si>
  <si>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</si>
  <si>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</si>
  <si>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</si>
  <si>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</si>
  <si>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</si>
  <si>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</si>
  <si>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</si>
  <si>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</si>
  <si>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</si>
  <si>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</si>
  <si>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</si>
  <si>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</si>
  <si>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</si>
  <si>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</si>
  <si>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</si>
  <si>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</si>
  <si>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</si>
  <si>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</si>
  <si>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</si>
  <si>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</si>
  <si>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</si>
  <si>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</si>
  <si>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</si>
  <si>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</si>
  <si>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</si>
  <si>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</si>
  <si>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</si>
  <si>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</si>
  <si>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</si>
  <si>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</si>
  <si>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</si>
  <si>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</si>
  <si>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</si>
  <si>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</si>
  <si>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</si>
  <si>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</si>
  <si>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</si>
  <si>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</si>
  <si>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</si>
  <si>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</si>
  <si>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</si>
  <si>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</si>
  <si>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</si>
  <si>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</si>
  <si>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</si>
  <si>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</si>
  <si>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</si>
  <si>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</si>
  <si>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</si>
  <si>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</si>
  <si>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</si>
  <si>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</si>
  <si>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</si>
  <si>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</si>
  <si>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</si>
  <si>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</si>
  <si>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</si>
  <si>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</si>
  <si>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</si>
  <si>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</si>
  <si>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</si>
  <si>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</si>
  <si>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</si>
  <si>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</si>
  <si>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</si>
  <si>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</si>
  <si>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</si>
  <si>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</si>
  <si>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</si>
  <si>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</si>
  <si>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</si>
  <si>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</si>
  <si>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</si>
  <si>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</si>
  <si>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</si>
  <si>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</si>
  <si>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</si>
  <si>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</si>
  <si>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</si>
  <si>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</si>
  <si>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</si>
  <si>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</si>
  <si>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</si>
  <si>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</si>
  <si>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</si>
  <si>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</si>
  <si>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</si>
  <si>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</si>
  <si>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</si>
  <si>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</si>
  <si>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</si>
  <si>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</si>
  <si>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</si>
  <si>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</si>
  <si>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</si>
  <si>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</si>
  <si>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</si>
  <si>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</si>
  <si>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</si>
  <si>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</si>
  <si>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</si>
  <si>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</si>
  <si>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</si>
  <si>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</si>
  <si>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</si>
  <si>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</si>
  <si>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</si>
  <si>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</si>
  <si>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</si>
  <si>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</si>
  <si>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</si>
  <si>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</si>
  <si>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</si>
  <si>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</si>
  <si>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</si>
  <si>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</si>
  <si>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</si>
  <si>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</si>
  <si>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</si>
  <si>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</si>
  <si>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</si>
  <si>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</si>
  <si>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</si>
  <si>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</si>
  <si>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</si>
  <si>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</si>
  <si>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</si>
  <si>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</si>
  <si>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</si>
  <si>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</si>
  <si>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</si>
  <si>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</si>
  <si>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</si>
  <si>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</si>
  <si>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</si>
  <si>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</si>
  <si>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</si>
  <si>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</si>
  <si>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</si>
  <si>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</si>
  <si>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</si>
  <si>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</si>
  <si>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</si>
  <si>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</si>
  <si>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</si>
  <si>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</si>
  <si>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</si>
  <si>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</si>
  <si>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</si>
  <si>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</si>
  <si>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</si>
  <si>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</si>
  <si>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</si>
  <si>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</si>
  <si>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</si>
  <si>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</si>
  <si>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</si>
  <si>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</si>
  <si>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</si>
  <si>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</si>
  <si>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</si>
  <si>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</si>
  <si>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</si>
  <si>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</si>
  <si>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</si>
  <si>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</si>
  <si>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</si>
  <si>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</si>
  <si>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</si>
  <si>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</si>
  <si>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</si>
  <si>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</si>
  <si>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</si>
  <si>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</si>
  <si>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</si>
  <si>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</si>
  <si>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</si>
  <si>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</si>
  <si>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</si>
  <si>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</si>
  <si>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</si>
  <si>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</si>
  <si>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</si>
  <si>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</si>
  <si>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</si>
  <si>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</si>
  <si>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</si>
  <si>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</si>
  <si>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</si>
  <si>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</si>
  <si>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</si>
  <si>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</si>
  <si>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</si>
  <si>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</si>
  <si>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</si>
  <si>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</si>
  <si>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</si>
  <si>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</si>
  <si>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</si>
  <si>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</si>
  <si>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</si>
  <si>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</si>
  <si>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</si>
  <si>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</si>
  <si>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</si>
  <si>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</si>
  <si>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</si>
  <si>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</si>
  <si>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</si>
  <si>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</si>
  <si>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</si>
  <si>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</si>
  <si>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</si>
  <si>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</si>
  <si>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</si>
  <si>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</si>
  <si>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</si>
  <si>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</si>
  <si>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</si>
  <si>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</si>
  <si>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</si>
  <si>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</si>
  <si>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</si>
  <si>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</si>
  <si>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</si>
  <si>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</si>
  <si>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</si>
  <si>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</si>
  <si>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</si>
  <si>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</si>
  <si>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</si>
  <si>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</si>
  <si>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</si>
  <si>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</si>
  <si>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</si>
  <si>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</si>
  <si>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</si>
  <si>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</si>
  <si>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</si>
  <si>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</si>
  <si>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</si>
  <si>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</si>
  <si>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</si>
  <si>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</si>
  <si>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</si>
  <si>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</si>
  <si>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</si>
  <si>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</si>
  <si>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</si>
  <si>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</si>
  <si>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</si>
  <si>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</si>
  <si>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</si>
  <si>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</si>
  <si>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</si>
  <si>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</si>
  <si>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</si>
  <si>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</si>
  <si>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</si>
  <si>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</si>
  <si>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</si>
  <si>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</si>
  <si>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</si>
  <si>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</si>
  <si>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</si>
  <si>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</si>
  <si>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</si>
  <si>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</si>
  <si>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</si>
  <si>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</si>
  <si>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</si>
  <si>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</si>
  <si>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</si>
  <si>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</si>
  <si>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</si>
  <si>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</si>
  <si>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</si>
  <si>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</si>
  <si>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</si>
  <si>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</si>
  <si>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</si>
  <si>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</si>
  <si>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</si>
  <si>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</si>
  <si>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</si>
  <si>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</si>
  <si>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</si>
  <si>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</si>
  <si>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</si>
  <si>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</si>
  <si>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</si>
  <si>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</si>
  <si>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</si>
  <si>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</si>
  <si>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</si>
  <si>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</si>
  <si>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</si>
  <si>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</si>
  <si>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</si>
  <si>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</si>
  <si>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</si>
  <si>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</si>
  <si>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</si>
  <si>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</si>
  <si>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</si>
  <si>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</si>
  <si>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</si>
  <si>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</si>
  <si>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</si>
  <si>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</si>
  <si>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</si>
  <si>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</si>
  <si>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</si>
  <si>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</si>
  <si>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</si>
  <si>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</si>
  <si>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</si>
  <si>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</si>
  <si>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</si>
  <si>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</si>
  <si>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</si>
  <si>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</si>
  <si>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</si>
  <si>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</si>
  <si>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</si>
  <si>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</si>
  <si>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</si>
  <si>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</si>
  <si>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</si>
  <si>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</si>
  <si>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</si>
  <si>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</si>
  <si>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</si>
  <si>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</si>
  <si>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</si>
  <si>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</si>
  <si>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</si>
  <si>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</si>
  <si>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</si>
  <si>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</si>
  <si>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</si>
  <si>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</si>
  <si>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</si>
  <si>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</si>
  <si>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</si>
  <si>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</si>
  <si>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</si>
  <si>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</si>
  <si>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</si>
  <si>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</si>
  <si>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</si>
  <si>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</si>
  <si>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</si>
  <si>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</si>
  <si>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</si>
  <si>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</si>
  <si>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</si>
  <si>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</si>
  <si>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</si>
  <si>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</si>
  <si>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</si>
  <si>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</si>
  <si>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</si>
  <si>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</si>
  <si>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</si>
  <si>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</si>
  <si>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</si>
  <si>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</si>
  <si>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</si>
  <si>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</si>
  <si>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</si>
  <si>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</si>
  <si>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</si>
  <si>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</si>
  <si>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</si>
  <si>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</si>
  <si>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</si>
  <si>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</si>
  <si>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</si>
  <si>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</si>
  <si>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</si>
  <si>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</si>
  <si>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</si>
  <si>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</si>
  <si>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</si>
  <si>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</si>
  <si>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</si>
  <si>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</si>
  <si>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</si>
  <si>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</si>
  <si>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</si>
  <si>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</si>
  <si>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</si>
  <si>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</si>
  <si>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</si>
  <si>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</si>
  <si>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</si>
  <si>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</si>
  <si>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</si>
  <si>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</si>
  <si>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</si>
  <si>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</si>
  <si>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</si>
  <si>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</si>
  <si>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</si>
  <si>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</si>
  <si>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</si>
  <si>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</si>
  <si>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</si>
  <si>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</si>
  <si>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</si>
  <si>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</si>
  <si>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</si>
  <si>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</si>
  <si>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</si>
  <si>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</si>
  <si>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</si>
  <si>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</si>
  <si>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</si>
  <si>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</si>
  <si>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</si>
  <si>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</si>
  <si>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</si>
  <si>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</si>
  <si>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</si>
  <si>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</si>
  <si>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</si>
  <si>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</si>
  <si>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</si>
  <si>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</si>
  <si>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</si>
  <si>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</si>
  <si>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</si>
  <si>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</si>
  <si>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</si>
  <si>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</si>
  <si>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</si>
  <si>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</si>
  <si>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</si>
  <si>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</si>
  <si>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</si>
  <si>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</si>
  <si>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</si>
  <si>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</si>
  <si>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</si>
  <si>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</si>
  <si>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</si>
  <si>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</si>
  <si>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</si>
  <si>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</si>
  <si>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</si>
  <si>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</si>
  <si>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</si>
  <si>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</si>
  <si>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</si>
  <si>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</si>
  <si>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</si>
  <si>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</si>
  <si>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</si>
  <si>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</si>
  <si>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</si>
  <si>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</si>
  <si>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</si>
  <si>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</si>
  <si>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</si>
  <si>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</si>
  <si>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</si>
  <si>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</si>
  <si>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</si>
  <si>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</si>
  <si>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</si>
  <si>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</si>
  <si>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</si>
  <si>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</si>
  <si>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</si>
  <si>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</si>
  <si>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</si>
  <si>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</si>
  <si>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</si>
  <si>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</si>
  <si>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</si>
  <si>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</si>
  <si>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</si>
  <si>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</si>
  <si>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</si>
  <si>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</si>
  <si>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</si>
  <si>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</si>
  <si>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</si>
  <si>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</si>
  <si>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</si>
  <si>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</si>
  <si>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</si>
  <si>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</si>
  <si>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</si>
  <si>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</si>
  <si>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</si>
  <si>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</si>
  <si>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</si>
  <si>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</si>
  <si>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</si>
  <si>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</si>
  <si>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</si>
  <si>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</si>
  <si>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</si>
  <si>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</si>
  <si>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</si>
  <si>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</si>
  <si>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</si>
  <si>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</si>
  <si>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</si>
  <si>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</si>
  <si>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</si>
  <si>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</si>
  <si>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</si>
  <si>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</si>
  <si>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</si>
  <si>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</si>
  <si>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</si>
  <si>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</si>
  <si>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</si>
  <si>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</si>
  <si>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</si>
  <si>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</si>
  <si>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</si>
  <si>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</si>
  <si>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</si>
  <si>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</si>
  <si>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</si>
  <si>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</si>
  <si>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</si>
  <si>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</si>
  <si>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</si>
  <si>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</si>
  <si>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</si>
  <si>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</si>
  <si>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</si>
  <si>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</si>
  <si>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</si>
  <si>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</si>
  <si>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</si>
  <si>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</si>
  <si>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</si>
  <si>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</si>
  <si>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</si>
  <si>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</si>
  <si>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</si>
  <si>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</si>
  <si>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</si>
  <si>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</si>
  <si>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</si>
  <si>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</si>
  <si>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</si>
  <si>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</si>
  <si>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</si>
  <si>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</si>
  <si>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</si>
  <si>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</si>
  <si>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</si>
  <si>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</si>
  <si>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</si>
  <si>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</si>
  <si>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</si>
  <si>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</si>
  <si>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</si>
  <si>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</si>
  <si>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</si>
  <si>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</si>
  <si>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</si>
  <si>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</si>
  <si>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</si>
  <si>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</si>
  <si>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</si>
  <si>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</si>
  <si>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</si>
  <si>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</si>
  <si>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</si>
  <si>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</si>
  <si>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</si>
  <si>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</si>
  <si>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</si>
  <si>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</si>
  <si>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</si>
  <si>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</si>
  <si>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</si>
  <si>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</si>
  <si>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</si>
  <si>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</si>
  <si>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</si>
  <si>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</si>
  <si>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</si>
  <si>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</si>
  <si>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</si>
  <si>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</si>
  <si>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</si>
  <si>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</si>
  <si>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</si>
  <si>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</si>
  <si>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</si>
  <si>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</si>
  <si>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</si>
  <si>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</si>
  <si>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</si>
  <si>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</si>
  <si>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</si>
  <si>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</si>
  <si>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</si>
  <si>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</si>
  <si>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</si>
  <si>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</si>
  <si>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</si>
  <si>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</si>
  <si>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</si>
  <si>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</si>
  <si>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</si>
  <si>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</si>
  <si>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</si>
  <si>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</si>
  <si>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</si>
  <si>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</si>
  <si>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</si>
  <si>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</si>
  <si>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</si>
  <si>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</si>
  <si>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</si>
  <si>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</si>
  <si>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</si>
  <si>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</si>
  <si>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</si>
  <si>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</si>
  <si>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</si>
  <si>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</si>
  <si>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</si>
  <si>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</si>
  <si>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</si>
  <si>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</si>
  <si>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</si>
  <si>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</si>
  <si>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</si>
  <si>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</si>
  <si>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</si>
  <si>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</si>
  <si>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</si>
  <si>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</si>
  <si>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</si>
  <si>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</si>
  <si>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</si>
  <si>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</si>
  <si>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</si>
  <si>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</si>
  <si>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</si>
  <si>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</si>
  <si>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</si>
  <si>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</si>
  <si>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</si>
  <si>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</si>
  <si>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</si>
  <si>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</si>
  <si>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</si>
  <si>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</si>
  <si>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</si>
  <si>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</si>
  <si>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</si>
  <si>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</si>
  <si>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</si>
  <si>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</si>
  <si>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</si>
  <si>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</si>
  <si>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</si>
  <si>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</si>
  <si>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</si>
  <si>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</si>
  <si>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</si>
  <si>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</si>
  <si>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</si>
  <si>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</si>
  <si>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</si>
  <si>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</si>
  <si>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</si>
  <si>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</si>
  <si>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</si>
  <si>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</si>
  <si>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</si>
  <si>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</si>
  <si>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</si>
  <si>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</si>
  <si>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</si>
  <si>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</si>
  <si>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</si>
  <si>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</si>
  <si>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</si>
  <si>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</si>
  <si>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</si>
  <si>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</si>
  <si>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</si>
  <si>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</si>
  <si>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</si>
  <si>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</si>
  <si>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</si>
  <si>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</si>
  <si>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</si>
  <si>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</si>
  <si>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</si>
  <si>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</si>
  <si>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</si>
  <si>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</si>
  <si>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</si>
  <si>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</si>
  <si>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</si>
  <si>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</si>
  <si>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</si>
  <si>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</si>
  <si>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</si>
  <si>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</si>
  <si>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</si>
  <si>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</si>
  <si>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</si>
  <si>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</si>
  <si>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</si>
  <si>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</si>
  <si>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</si>
  <si>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</si>
  <si>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</si>
  <si>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</si>
  <si>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</si>
  <si>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</si>
  <si>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</si>
  <si>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</si>
  <si>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</si>
  <si>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</si>
  <si>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</si>
  <si>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</si>
  <si>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</si>
  <si>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</si>
  <si>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</si>
  <si>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</si>
  <si>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</si>
  <si>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</si>
  <si>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</si>
  <si>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</si>
  <si>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</si>
  <si>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</si>
  <si>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</si>
  <si>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</si>
  <si>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</si>
  <si>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</si>
  <si>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</si>
  <si>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</si>
  <si>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</si>
  <si>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</si>
  <si>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</si>
  <si>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</si>
  <si>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</si>
  <si>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</si>
  <si>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</si>
  <si>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</si>
  <si>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</si>
  <si>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</si>
  <si>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</si>
  <si>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</si>
  <si>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</si>
  <si>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</si>
  <si>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</si>
  <si>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</si>
  <si>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</si>
  <si>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</si>
  <si>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</si>
  <si>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</si>
  <si>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</si>
  <si>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</si>
  <si>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</si>
  <si>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</si>
  <si>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</si>
  <si>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</si>
  <si>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</si>
  <si>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</si>
  <si>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</si>
  <si>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</si>
  <si>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</si>
  <si>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</si>
  <si>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</si>
  <si>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</si>
  <si>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</si>
  <si>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</si>
  <si>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</si>
  <si>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</si>
  <si>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</si>
  <si>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</si>
  <si>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</si>
  <si>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</si>
  <si>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</si>
  <si>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</si>
  <si>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</si>
  <si>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</si>
  <si>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</si>
  <si>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</si>
  <si>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</si>
  <si>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</si>
  <si>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</si>
  <si>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</si>
  <si>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</si>
  <si>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</si>
  <si>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</si>
  <si>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</si>
  <si>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</si>
  <si>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</si>
  <si>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</si>
  <si>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</si>
  <si>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</si>
  <si>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</si>
  <si>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</si>
  <si>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</si>
  <si>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</si>
  <si>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</si>
  <si>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</si>
  <si>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</si>
  <si>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</si>
  <si>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</si>
  <si>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</si>
  <si>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</si>
  <si>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</si>
  <si>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</si>
  <si>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</si>
  <si>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</si>
  <si>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</si>
  <si>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</si>
  <si>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</si>
  <si>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</si>
  <si>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</si>
  <si>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</si>
  <si>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</si>
  <si>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</si>
  <si>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</si>
  <si>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</si>
  <si>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</si>
  <si>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</si>
  <si>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</si>
  <si>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</si>
  <si>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</si>
  <si>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</si>
  <si>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</si>
  <si>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</si>
  <si>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</si>
  <si>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</si>
  <si>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</si>
  <si>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</si>
  <si>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</si>
  <si>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</si>
  <si>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</si>
  <si>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</si>
  <si>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</si>
  <si>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</si>
  <si>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</si>
  <si>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</si>
  <si>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</si>
  <si>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</si>
  <si>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</si>
  <si>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</si>
  <si>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</si>
  <si>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</si>
  <si>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</si>
  <si>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</si>
  <si>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</si>
  <si>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</si>
  <si>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</si>
  <si>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</si>
  <si>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</si>
  <si>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</si>
  <si>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</si>
  <si>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</si>
  <si>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</si>
  <si>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</si>
  <si>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</si>
  <si>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</si>
  <si>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</si>
  <si>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</si>
  <si>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</si>
  <si>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</si>
  <si>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</si>
  <si>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</si>
  <si>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</si>
  <si>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</si>
  <si>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</si>
  <si>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</si>
  <si>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</si>
  <si>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</si>
  <si>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</si>
  <si>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</si>
  <si>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</si>
  <si>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</si>
  <si>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</si>
  <si>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</si>
  <si>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</si>
  <si>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</si>
  <si>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</si>
  <si>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</si>
  <si>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</si>
  <si>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</si>
  <si>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</si>
  <si>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</si>
  <si>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</si>
  <si>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</si>
  <si>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</si>
  <si>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</si>
  <si>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</si>
  <si>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</si>
  <si>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</si>
  <si>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</si>
  <si>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</si>
  <si>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</si>
  <si>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</si>
  <si>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</si>
  <si>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</si>
  <si>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</si>
  <si>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</si>
  <si>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</si>
  <si>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</si>
  <si>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</si>
  <si>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</si>
  <si>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</si>
  <si>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</si>
  <si>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</si>
  <si>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</si>
  <si>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</si>
  <si>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</si>
  <si>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</si>
  <si>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</si>
  <si>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</si>
  <si>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</si>
  <si>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</si>
  <si>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</si>
  <si>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</si>
  <si>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</si>
  <si>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</si>
  <si>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</si>
  <si>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</si>
  <si>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</si>
  <si>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</si>
  <si>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</si>
  <si>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</si>
  <si>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</si>
  <si>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</si>
  <si>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</si>
  <si>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</si>
  <si>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</si>
  <si>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</si>
  <si>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</si>
  <si>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</si>
  <si>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</si>
  <si>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</si>
  <si>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</si>
  <si>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</si>
  <si>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</si>
  <si>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</si>
  <si>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</si>
  <si>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</si>
  <si>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</si>
  <si>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</si>
  <si>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</si>
  <si>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</si>
  <si>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</si>
  <si>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</si>
  <si>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</si>
  <si>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</si>
  <si>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</si>
  <si>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</si>
  <si>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</si>
  <si>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</si>
  <si>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</si>
  <si>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</si>
  <si>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</si>
  <si>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</si>
  <si>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</si>
  <si>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</si>
  <si>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</si>
  <si>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</si>
  <si>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</si>
  <si>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</si>
  <si>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</si>
  <si>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</si>
  <si>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</si>
  <si>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</si>
  <si>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</si>
  <si>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</si>
  <si>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</si>
  <si>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</si>
  <si>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</si>
  <si>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</si>
  <si>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</si>
  <si>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</si>
  <si>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</si>
  <si>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</si>
  <si>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</si>
  <si>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</si>
  <si>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</si>
  <si>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</si>
  <si>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</si>
  <si>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</si>
  <si>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</si>
  <si>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</si>
  <si>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</si>
  <si>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</si>
  <si>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</si>
  <si>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</si>
  <si>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</si>
  <si>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</si>
  <si>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</si>
  <si>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</si>
  <si>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</si>
  <si>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</si>
  <si>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</si>
  <si>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</si>
  <si>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</si>
  <si>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</si>
  <si>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</si>
  <si>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</si>
  <si>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</si>
  <si>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</si>
  <si>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</si>
  <si>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</si>
  <si>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</si>
  <si>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</si>
  <si>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</si>
  <si>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</si>
  <si>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</si>
  <si>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</si>
  <si>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</si>
  <si>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</si>
  <si>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</si>
  <si>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</si>
  <si>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</si>
  <si>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</si>
  <si>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</si>
  <si>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</si>
  <si>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</si>
  <si>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</si>
  <si>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</si>
  <si>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</si>
  <si>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</si>
  <si>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</si>
  <si>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</si>
  <si>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</si>
  <si>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</si>
  <si>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</si>
  <si>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</si>
  <si>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</si>
  <si>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</si>
  <si>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</si>
  <si>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</si>
  <si>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</si>
  <si>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</si>
  <si>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</si>
  <si>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</si>
  <si>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</si>
  <si>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</si>
  <si>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</si>
  <si>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</si>
  <si>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</si>
  <si>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</si>
  <si>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</si>
  <si>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</si>
  <si>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</si>
  <si>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</si>
  <si>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</si>
  <si>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</si>
  <si>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</si>
  <si>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</si>
  <si>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</si>
  <si>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</si>
  <si>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</si>
  <si>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</si>
  <si>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</si>
  <si>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</si>
  <si>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</si>
  <si>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</si>
  <si>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</si>
  <si>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</si>
  <si>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</si>
  <si>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</si>
  <si>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</si>
  <si>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</si>
  <si>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</si>
  <si>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</si>
  <si>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</si>
  <si>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</si>
  <si>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</si>
  <si>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</si>
  <si>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</si>
  <si>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</si>
  <si>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</si>
  <si>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</si>
  <si>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</si>
  <si>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</si>
  <si>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</si>
  <si>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</si>
  <si>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</si>
  <si>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</si>
  <si>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</si>
  <si>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</si>
  <si>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</si>
  <si>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</si>
  <si>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</si>
  <si>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</si>
  <si>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</si>
  <si>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</si>
  <si>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</si>
  <si>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</si>
  <si>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</si>
  <si>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</si>
  <si>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</si>
  <si>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</si>
  <si>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</si>
  <si>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</si>
  <si>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</si>
  <si>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</si>
  <si>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</si>
  <si>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</si>
  <si>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</si>
  <si>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</si>
  <si>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</si>
  <si>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</si>
  <si>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</si>
  <si>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</si>
  <si>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</si>
  <si>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</si>
  <si>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</si>
  <si>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</si>
  <si>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</si>
  <si>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</si>
  <si>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</si>
  <si>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</si>
  <si>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</si>
  <si>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</si>
  <si>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</si>
  <si>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</si>
  <si>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</si>
  <si>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</si>
  <si>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</si>
  <si>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</si>
  <si>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</si>
  <si>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</si>
  <si>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</si>
  <si>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</si>
  <si>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</si>
  <si>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</si>
  <si>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</si>
  <si>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</si>
  <si>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</si>
  <si>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</si>
  <si>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</si>
  <si>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</si>
  <si>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</si>
  <si>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</si>
  <si>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</si>
  <si>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</si>
  <si>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</si>
  <si>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</si>
  <si>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</si>
  <si>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</si>
  <si>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</si>
  <si>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</si>
  <si>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</si>
  <si>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</si>
  <si>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</si>
  <si>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</si>
  <si>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</si>
  <si>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</si>
  <si>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</si>
  <si>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</si>
  <si>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</si>
  <si>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</si>
  <si>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</si>
  <si>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</si>
  <si>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</si>
  <si>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</si>
  <si>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</si>
  <si>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</si>
  <si>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</si>
  <si>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</si>
  <si>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</si>
  <si>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</si>
  <si>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</si>
  <si>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</si>
  <si>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</si>
  <si>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</si>
  <si>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</si>
  <si>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</si>
  <si>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</si>
  <si>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</si>
  <si>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</si>
  <si>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</si>
  <si>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</si>
  <si>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</si>
  <si>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</si>
  <si>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</si>
  <si>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</si>
  <si>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</si>
  <si>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</si>
  <si>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</si>
  <si>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</si>
  <si>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</si>
  <si>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</si>
  <si>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</si>
  <si>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</si>
  <si>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</si>
  <si>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</si>
  <si>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</si>
  <si>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</si>
  <si>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</si>
  <si>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</si>
  <si>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</si>
  <si>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</si>
  <si>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</si>
  <si>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</si>
  <si>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</si>
  <si>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</si>
  <si>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</si>
  <si>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</si>
  <si>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</si>
  <si>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</si>
  <si>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</si>
  <si>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</si>
  <si>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</si>
  <si>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</si>
  <si>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</si>
  <si>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</si>
  <si>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</si>
  <si>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</si>
  <si>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</si>
  <si>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</si>
  <si>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</si>
  <si>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</si>
  <si>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</si>
  <si>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</si>
  <si>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</si>
  <si>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</si>
  <si>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</si>
  <si>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</si>
  <si>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</si>
  <si>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</si>
  <si>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</si>
  <si>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</si>
  <si>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</si>
  <si>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</si>
  <si>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</si>
  <si>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</si>
  <si>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</si>
  <si>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</si>
  <si>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</si>
  <si>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</si>
  <si>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</si>
  <si>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</si>
  <si>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</si>
  <si>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</si>
  <si>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</si>
  <si>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</si>
  <si>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</si>
  <si>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</si>
  <si>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</si>
  <si>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</si>
  <si>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</si>
  <si>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</si>
  <si>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</si>
  <si>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</si>
  <si>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</si>
  <si>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</si>
  <si>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</si>
  <si>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</si>
  <si>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</si>
  <si>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</si>
  <si>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</si>
  <si>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</si>
  <si>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</si>
  <si>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</si>
  <si>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</si>
  <si>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</si>
  <si>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</si>
  <si>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</si>
  <si>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</si>
  <si>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</si>
  <si>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</si>
  <si>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</si>
  <si>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</si>
  <si>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</si>
  <si>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</si>
  <si>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</si>
  <si>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</si>
  <si>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</si>
  <si>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</si>
  <si>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</si>
  <si>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</si>
  <si>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</si>
  <si>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</si>
  <si>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</si>
  <si>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</si>
  <si>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</si>
  <si>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</si>
  <si>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</si>
  <si>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</si>
  <si>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</si>
  <si>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</si>
  <si>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</si>
  <si>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</si>
  <si>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</si>
  <si>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</si>
  <si>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</si>
  <si>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</si>
  <si>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</si>
  <si>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</si>
  <si>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</si>
  <si>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</si>
  <si>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</si>
  <si>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</si>
  <si>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</si>
  <si>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</si>
  <si>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</si>
  <si>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</si>
  <si>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</si>
  <si>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</si>
  <si>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</si>
  <si>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</si>
  <si>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</si>
  <si>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</si>
  <si>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</si>
  <si>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</si>
  <si>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</si>
  <si>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</si>
  <si>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</si>
  <si>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</si>
  <si>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</si>
  <si>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</si>
  <si>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</si>
  <si>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</si>
  <si>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</si>
  <si>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</si>
  <si>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</si>
  <si>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</si>
  <si>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</si>
  <si>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</si>
  <si>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</si>
  <si>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</si>
  <si>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</si>
  <si>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</si>
  <si>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</si>
  <si>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</si>
  <si>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</si>
  <si>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</si>
  <si>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</si>
  <si>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</si>
  <si>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</si>
  <si>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</si>
  <si>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</si>
  <si>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</si>
  <si>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</si>
  <si>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</si>
  <si>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</si>
  <si>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</si>
  <si>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</si>
  <si>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</si>
  <si>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</si>
  <si>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</si>
  <si>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</si>
  <si>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</si>
  <si>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</si>
  <si>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</si>
  <si>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</si>
  <si>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</si>
  <si>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</si>
  <si>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</si>
  <si>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</si>
  <si>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</si>
  <si>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</si>
  <si>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</si>
  <si>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</si>
  <si>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</si>
  <si>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</si>
  <si>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</si>
  <si>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</si>
  <si>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</si>
  <si>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</si>
  <si>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</si>
  <si>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</si>
  <si>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</si>
  <si>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</si>
  <si>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</si>
  <si>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</si>
  <si>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</si>
  <si>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</si>
  <si>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</si>
  <si>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</si>
  <si>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</si>
  <si>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</si>
  <si>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</si>
  <si>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</si>
  <si>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</si>
  <si>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</si>
  <si>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</si>
  <si>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</si>
  <si>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</si>
  <si>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</si>
  <si>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</si>
  <si>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</si>
  <si>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</si>
  <si>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</si>
  <si>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</si>
  <si>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</si>
  <si>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</si>
  <si>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</si>
  <si>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</si>
  <si>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</si>
  <si>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</si>
  <si>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</si>
  <si>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</si>
  <si>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</si>
  <si>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</si>
  <si>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</si>
  <si>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</si>
  <si>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</si>
  <si>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</si>
  <si>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</si>
  <si>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</si>
  <si>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</si>
  <si>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</si>
  <si>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</si>
  <si>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</si>
  <si>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</si>
  <si>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</si>
  <si>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</si>
  <si>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</si>
  <si>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</si>
  <si>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</si>
  <si>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</si>
  <si>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</si>
  <si>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</si>
  <si>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</si>
  <si>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</si>
  <si>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</si>
  <si>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</si>
  <si>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</si>
  <si>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</si>
  <si>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</si>
  <si>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</si>
  <si>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</si>
  <si>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</si>
  <si>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</si>
  <si>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</si>
  <si>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</si>
  <si>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</si>
  <si>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</si>
  <si>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</si>
  <si>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</si>
  <si>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</si>
  <si>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</si>
  <si>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</si>
  <si>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</si>
  <si>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</si>
  <si>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</si>
  <si>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</si>
  <si>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</si>
  <si>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</si>
  <si>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</si>
  <si>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</si>
  <si>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</si>
  <si>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</si>
  <si>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</si>
  <si>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</si>
  <si>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</si>
  <si>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</si>
  <si>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</si>
  <si>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</si>
  <si>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</si>
  <si>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</si>
  <si>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</si>
  <si>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</si>
  <si>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</si>
  <si>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</si>
  <si>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</si>
  <si>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</si>
  <si>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</si>
  <si>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</si>
  <si>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</si>
  <si>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</si>
  <si>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</si>
  <si>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</si>
  <si>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</si>
  <si>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</si>
  <si>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</si>
  <si>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</si>
  <si>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</si>
  <si>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</si>
  <si>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</si>
  <si>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</si>
  <si>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</si>
  <si>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</si>
  <si>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</si>
  <si>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</si>
  <si>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</si>
  <si>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</si>
  <si>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</si>
  <si>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</si>
  <si>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</si>
  <si>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</si>
  <si>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</si>
  <si>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</si>
  <si>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</si>
  <si>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</si>
  <si>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</si>
  <si>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</si>
  <si>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</si>
  <si>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</si>
  <si>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</si>
  <si>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</si>
  <si>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</si>
  <si>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</si>
  <si>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</si>
  <si>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</si>
  <si>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</si>
  <si>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</si>
  <si>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</si>
  <si>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</si>
  <si>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</si>
  <si>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</si>
  <si>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</si>
  <si>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</si>
  <si>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</si>
  <si>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</si>
  <si>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</si>
  <si>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</si>
  <si>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</si>
  <si>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</si>
  <si>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</si>
  <si>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</si>
  <si>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</si>
  <si>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</si>
  <si>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</si>
  <si>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</si>
  <si>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</si>
  <si>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</si>
  <si>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</si>
  <si>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</si>
  <si>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</si>
  <si>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</si>
  <si>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</si>
  <si>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</si>
  <si>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</si>
  <si>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</si>
  <si>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</si>
  <si>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</si>
  <si>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</si>
  <si>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</si>
  <si>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</si>
  <si>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</si>
  <si>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</si>
  <si>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</si>
  <si>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</si>
  <si>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</si>
  <si>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</si>
  <si>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</si>
  <si>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</si>
  <si>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</si>
  <si>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</si>
  <si>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</si>
  <si>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</si>
  <si>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</si>
  <si>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</si>
  <si>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</si>
  <si>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</si>
  <si>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</si>
  <si>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</si>
  <si>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</si>
  <si>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</si>
  <si>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</si>
  <si>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</si>
  <si>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</si>
  <si>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</si>
  <si>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</si>
  <si>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</si>
  <si>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</si>
  <si>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</si>
  <si>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</si>
  <si>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</si>
  <si>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</si>
  <si>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</si>
  <si>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</si>
  <si>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</si>
  <si>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</si>
  <si>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</si>
  <si>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</si>
  <si>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</si>
  <si>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</si>
  <si>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</si>
  <si>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</si>
  <si>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</si>
  <si>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</si>
  <si>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</si>
  <si>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</si>
  <si>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</si>
  <si>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</si>
  <si>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</si>
  <si>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</si>
  <si>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</si>
  <si>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</si>
  <si>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</si>
  <si>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</si>
  <si>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</si>
  <si>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</si>
  <si>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</si>
  <si>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</si>
  <si>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</si>
  <si>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</si>
  <si>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</si>
  <si>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</si>
  <si>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</si>
  <si>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</si>
  <si>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</si>
  <si>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</si>
  <si>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</si>
  <si>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</si>
  <si>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</si>
  <si>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</si>
  <si>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</si>
  <si>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</si>
  <si>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</si>
  <si>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</si>
  <si>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</si>
  <si>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</si>
  <si>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</si>
  <si>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</si>
  <si>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</si>
  <si>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</si>
  <si>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</si>
  <si>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</si>
  <si>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</si>
  <si>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</si>
  <si>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</si>
  <si>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</si>
  <si>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</si>
  <si>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</si>
  <si>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</si>
  <si>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</si>
  <si>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</si>
  <si>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</si>
  <si>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</si>
  <si>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</si>
  <si>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</si>
  <si>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</si>
  <si>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</si>
  <si>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</si>
  <si>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</si>
  <si>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</si>
  <si>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</si>
  <si>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</si>
  <si>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</si>
  <si>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</si>
  <si>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</si>
  <si>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</si>
  <si>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</si>
  <si>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</si>
  <si>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</si>
  <si>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</si>
  <si>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</si>
  <si>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</si>
  <si>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</si>
  <si>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</si>
  <si>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</si>
  <si>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</si>
  <si>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</si>
  <si>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</si>
  <si>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</si>
  <si>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</si>
  <si>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</si>
  <si>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</si>
  <si>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</si>
  <si>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</si>
  <si>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</si>
  <si>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</si>
  <si>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</si>
  <si>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</si>
  <si>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</si>
  <si>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</si>
  <si>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</si>
  <si>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</si>
  <si>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</si>
  <si>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</si>
  <si>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</si>
  <si>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</si>
  <si>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</si>
  <si>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</si>
  <si>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</si>
  <si>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</si>
  <si>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</si>
  <si>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</si>
  <si>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</si>
  <si>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</si>
  <si>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</si>
  <si>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</si>
  <si>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</si>
  <si>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</si>
  <si>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</si>
  <si>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</si>
  <si>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</si>
  <si>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</si>
  <si>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</si>
  <si>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</si>
  <si>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</si>
  <si>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</si>
  <si>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</si>
  <si>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</si>
  <si>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</si>
  <si>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</si>
  <si>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</si>
  <si>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</si>
  <si>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</si>
  <si>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</si>
  <si>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</si>
  <si>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</si>
  <si>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</si>
  <si>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</si>
  <si>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</si>
  <si>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</si>
  <si>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</si>
  <si>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</si>
  <si>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</si>
  <si>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</si>
  <si>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</si>
  <si>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</si>
  <si>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</si>
  <si>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</si>
  <si>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</si>
  <si>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</si>
  <si>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</si>
  <si>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</si>
  <si>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</si>
  <si>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</si>
  <si>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</si>
  <si>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</si>
  <si>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</si>
  <si>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</si>
  <si>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</si>
  <si>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</si>
  <si>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</si>
  <si>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</si>
  <si>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</si>
  <si>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</si>
  <si>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</si>
  <si>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</si>
  <si>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</si>
  <si>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</si>
  <si>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</si>
  <si>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</si>
  <si>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</si>
  <si>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</si>
  <si>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</si>
  <si>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</si>
  <si>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</si>
  <si>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</si>
  <si>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</si>
  <si>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</si>
  <si>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</si>
  <si>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</si>
  <si>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</si>
  <si>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</si>
  <si>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</si>
  <si>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</si>
  <si>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</si>
  <si>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</si>
  <si>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</si>
  <si>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</si>
  <si>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</si>
  <si>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</si>
  <si>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</si>
  <si>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</si>
  <si>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</si>
  <si>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</si>
  <si>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</si>
  <si>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</si>
  <si>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</si>
  <si>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</si>
  <si>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</si>
  <si>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</si>
  <si>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</si>
  <si>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</si>
  <si>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</si>
  <si>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</si>
  <si>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</si>
  <si>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</si>
  <si>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</si>
  <si>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</si>
  <si>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</si>
  <si>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</si>
  <si>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</si>
  <si>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</si>
  <si>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</si>
  <si>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</si>
  <si>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</si>
  <si>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</si>
  <si>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</si>
  <si>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</si>
  <si>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</si>
  <si>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</si>
  <si>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</si>
  <si>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</si>
  <si>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</si>
  <si>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</si>
  <si>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</si>
  <si>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</si>
  <si>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</si>
  <si>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</si>
  <si>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</si>
  <si>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</si>
  <si>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</si>
  <si>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</si>
  <si>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</si>
  <si>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</si>
  <si>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</si>
  <si>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</si>
  <si>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</si>
  <si>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</si>
  <si>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</si>
  <si>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</si>
  <si>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</si>
  <si>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</si>
  <si>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</si>
  <si>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</si>
  <si>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</si>
  <si>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</si>
  <si>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</si>
  <si>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</si>
  <si>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</si>
  <si>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</si>
  <si>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</si>
  <si>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</si>
  <si>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</si>
  <si>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</si>
  <si>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</si>
  <si>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</si>
  <si>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</si>
  <si>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</si>
  <si>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</si>
  <si>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</si>
  <si>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</si>
  <si>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</si>
  <si>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</si>
  <si>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</si>
  <si>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</si>
  <si>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</si>
  <si>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</si>
  <si>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</si>
  <si>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</si>
  <si>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</si>
  <si>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</si>
  <si>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</si>
  <si>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</si>
  <si>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</si>
  <si>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</si>
  <si>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</si>
  <si>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</si>
  <si>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</si>
  <si>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</si>
  <si>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</si>
  <si>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</si>
  <si>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</si>
  <si>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</si>
  <si>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</si>
  <si>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</si>
  <si>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</si>
  <si>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</si>
  <si>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</si>
  <si>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</si>
  <si>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</si>
  <si>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</si>
  <si>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</si>
  <si>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</si>
  <si>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</si>
  <si>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</si>
  <si>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</si>
  <si>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</si>
  <si>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</si>
  <si>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</si>
  <si>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</si>
  <si>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</si>
  <si>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</si>
  <si>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</si>
  <si>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</si>
  <si>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</si>
  <si>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</si>
  <si>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</si>
  <si>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</si>
  <si>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</si>
  <si>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</si>
  <si>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</si>
  <si>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</si>
  <si>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</si>
  <si>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</si>
  <si>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</si>
  <si>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</si>
  <si>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</si>
  <si>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</si>
  <si>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</si>
  <si>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</si>
  <si>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</si>
  <si>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</si>
  <si>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</si>
  <si>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</si>
  <si>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</si>
  <si>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</si>
  <si>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</si>
  <si>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</si>
  <si>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</si>
  <si>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</si>
  <si>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</si>
  <si>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</si>
  <si>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</si>
  <si>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</si>
  <si>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</si>
  <si>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</si>
  <si>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</si>
  <si>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</si>
  <si>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</si>
  <si>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</si>
  <si>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</si>
  <si>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</si>
  <si>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</si>
  <si>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</si>
  <si>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</si>
  <si>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</si>
  <si>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</si>
  <si>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</si>
  <si>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</si>
  <si>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</si>
  <si>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</si>
  <si>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</si>
  <si>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</si>
  <si>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</si>
  <si>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</si>
  <si>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</si>
  <si>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</si>
  <si>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</si>
  <si>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</si>
  <si>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</si>
  <si>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</si>
  <si>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</si>
  <si>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</si>
  <si>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</si>
  <si>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</si>
  <si>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</si>
  <si>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</si>
  <si>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</si>
  <si>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</si>
  <si>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</si>
  <si>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</si>
  <si>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</si>
  <si>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</si>
  <si>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</si>
  <si>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</si>
  <si>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</si>
  <si>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</si>
  <si>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</si>
  <si>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</si>
  <si>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</si>
  <si>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</si>
  <si>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</si>
  <si>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</si>
  <si>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</si>
  <si>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</si>
  <si>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</si>
  <si>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</si>
  <si>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</si>
  <si>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</si>
  <si>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</si>
  <si>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</si>
  <si>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</si>
  <si>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</si>
  <si>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</si>
  <si>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</si>
  <si>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</si>
  <si>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</si>
  <si>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</si>
  <si>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</si>
  <si>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</si>
  <si>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</si>
  <si>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</si>
  <si>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</si>
  <si>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</si>
  <si>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</si>
  <si>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</si>
  <si>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</si>
  <si>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</si>
  <si>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</si>
  <si>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</si>
  <si>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</si>
  <si>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</si>
  <si>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</si>
  <si>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</si>
  <si>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</si>
  <si>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</si>
  <si>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</si>
  <si>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</si>
  <si>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</si>
  <si>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</si>
  <si>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</si>
  <si>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</si>
  <si>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</si>
  <si>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</si>
  <si>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</si>
  <si>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</si>
  <si>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</si>
  <si>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</si>
  <si>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</si>
  <si>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</si>
  <si>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</si>
  <si>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</si>
  <si>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</si>
  <si>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</si>
  <si>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</si>
  <si>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</si>
  <si>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</si>
  <si>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</si>
  <si>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</si>
  <si>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</si>
  <si>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</si>
  <si>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</si>
  <si>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</si>
  <si>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</si>
  <si>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</si>
  <si>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</si>
  <si>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</si>
  <si>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</si>
  <si>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</si>
  <si>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</si>
  <si>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</si>
  <si>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</si>
  <si>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</si>
  <si>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</si>
  <si>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</si>
  <si>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</si>
  <si>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</si>
  <si>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</si>
  <si>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</si>
  <si>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</si>
  <si>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</si>
  <si>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</si>
  <si>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</si>
  <si>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</si>
  <si>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</si>
  <si>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</si>
  <si>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</si>
  <si>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</si>
  <si>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</si>
  <si>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</si>
  <si>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</si>
  <si>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</si>
  <si>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</si>
  <si>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</si>
  <si>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</si>
  <si>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</si>
  <si>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</si>
  <si>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</si>
  <si>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</si>
  <si>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</si>
  <si>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</si>
  <si>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</si>
  <si>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</si>
  <si>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</si>
  <si>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</si>
  <si>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</si>
  <si>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</si>
  <si>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</si>
  <si>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</si>
  <si>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</si>
  <si>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</si>
  <si>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</si>
  <si>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</si>
  <si>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</si>
  <si>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</si>
  <si>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</si>
  <si>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</si>
  <si>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</si>
  <si>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</si>
  <si>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</si>
  <si>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</si>
  <si>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</si>
  <si>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</si>
  <si>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</si>
  <si>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</si>
  <si>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</si>
  <si>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</si>
  <si>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</si>
  <si>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</si>
  <si>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</si>
  <si>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</si>
  <si>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</si>
  <si>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</si>
  <si>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</si>
  <si>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</si>
  <si>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</si>
  <si>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</si>
  <si>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</si>
  <si>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</si>
  <si>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</si>
  <si>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</si>
  <si>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</si>
  <si>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</si>
  <si>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</si>
  <si>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</si>
  <si>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</si>
  <si>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</si>
  <si>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</si>
  <si>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</si>
  <si>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</si>
  <si>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</si>
  <si>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</si>
  <si>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</si>
  <si>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</si>
  <si>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</si>
  <si>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</si>
  <si>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</si>
  <si>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</si>
  <si>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</si>
  <si>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</si>
  <si>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</si>
  <si>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</si>
  <si>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</si>
  <si>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</si>
  <si>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</si>
  <si>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</si>
  <si>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</si>
  <si>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</si>
  <si>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</si>
  <si>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</si>
  <si>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</si>
  <si>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</si>
  <si>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</si>
  <si>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</si>
  <si>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</si>
  <si>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</si>
  <si>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</si>
  <si>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</si>
  <si>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</si>
  <si>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</si>
  <si>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</si>
  <si>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</si>
  <si>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</si>
  <si>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</si>
  <si>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</si>
  <si>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</si>
  <si>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</si>
  <si>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</si>
  <si>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</si>
  <si>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</si>
  <si>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</si>
  <si>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</si>
  <si>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</si>
  <si>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</si>
  <si>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</si>
  <si>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</si>
  <si>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</si>
  <si>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</si>
  <si>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</si>
  <si>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</si>
  <si>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</si>
  <si>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</si>
  <si>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</si>
  <si>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</si>
  <si>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</si>
  <si>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</si>
  <si>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</si>
  <si>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</si>
  <si>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</si>
  <si>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</si>
  <si>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</si>
  <si>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</si>
  <si>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</si>
  <si>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</si>
  <si>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</si>
  <si>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</si>
  <si>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</si>
  <si>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</si>
  <si>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</si>
  <si>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</si>
  <si>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</si>
  <si>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</si>
  <si>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</si>
  <si>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</si>
  <si>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</si>
  <si>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</si>
  <si>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</si>
  <si>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</si>
  <si>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</si>
  <si>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</si>
  <si>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</si>
  <si>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</si>
  <si>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</si>
  <si>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</si>
  <si>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</si>
  <si>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</si>
  <si>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</si>
  <si>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</si>
  <si>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</si>
  <si>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</si>
  <si>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</si>
  <si>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</si>
  <si>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</si>
  <si>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</si>
  <si>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</si>
  <si>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</si>
  <si>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</si>
  <si>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</si>
  <si>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</si>
  <si>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</si>
  <si>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</si>
  <si>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</si>
  <si>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</si>
  <si>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</si>
  <si>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</si>
  <si>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</si>
  <si>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</si>
  <si>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</si>
  <si>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</si>
  <si>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</si>
  <si>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</si>
  <si>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</si>
  <si>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</si>
  <si>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</si>
  <si>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</si>
  <si>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</si>
  <si>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</si>
  <si>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</si>
  <si>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</si>
  <si>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</si>
  <si>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</si>
  <si>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</si>
  <si>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</si>
  <si>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</si>
  <si>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</si>
  <si>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</si>
  <si>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</si>
  <si>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</si>
  <si>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</si>
  <si>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</si>
  <si>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</si>
  <si>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</si>
  <si>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</si>
  <si>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</si>
  <si>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</si>
  <si>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</si>
  <si>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</si>
  <si>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</si>
  <si>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</si>
  <si>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</si>
  <si>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</si>
  <si>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</si>
  <si>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</si>
  <si>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</si>
  <si>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</si>
  <si>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</si>
  <si>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</si>
  <si>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</si>
  <si>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</si>
  <si>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</si>
  <si>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</si>
  <si>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</si>
  <si>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</si>
  <si>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</si>
  <si>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</si>
  <si>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</si>
  <si>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</si>
  <si>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</si>
  <si>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</si>
  <si>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</si>
  <si>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</si>
  <si>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</si>
  <si>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</si>
  <si>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</si>
  <si>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</si>
  <si>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</si>
  <si>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</si>
  <si>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</si>
  <si>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</si>
  <si>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</si>
  <si>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</si>
  <si>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</si>
  <si>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</si>
  <si>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</si>
  <si>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</si>
  <si>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</si>
  <si>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</si>
  <si>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</si>
  <si>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</si>
  <si>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</si>
  <si>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</si>
  <si>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</si>
  <si>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</si>
  <si>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</si>
  <si>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</si>
  <si>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</si>
  <si>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</si>
  <si>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</si>
  <si>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</si>
  <si>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</si>
  <si>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</si>
  <si>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</si>
  <si>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</si>
  <si>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</si>
  <si>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</si>
  <si>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</si>
  <si>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</si>
  <si>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</si>
  <si>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</si>
  <si>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</si>
  <si>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</si>
  <si>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</si>
  <si>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</si>
  <si>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</si>
  <si>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</si>
  <si>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</si>
  <si>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</si>
  <si>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</si>
  <si>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</si>
  <si>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</si>
  <si>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</si>
  <si>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</si>
  <si>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</si>
  <si>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</si>
  <si>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</si>
  <si>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</si>
  <si>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</si>
  <si>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</si>
  <si>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</si>
  <si>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</si>
  <si>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</si>
  <si>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</si>
  <si>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</si>
  <si>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</si>
  <si>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</si>
  <si>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</si>
  <si>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</si>
  <si>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</si>
  <si>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</si>
  <si>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</si>
  <si>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</si>
  <si>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</si>
  <si>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</si>
  <si>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</si>
  <si>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</si>
  <si>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</si>
  <si>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</si>
  <si>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</si>
  <si>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</si>
  <si>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</si>
  <si>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</si>
  <si>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</si>
  <si>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</si>
  <si>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</si>
  <si>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</si>
  <si>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</si>
  <si>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</si>
  <si>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</si>
  <si>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</si>
  <si>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</si>
  <si>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</si>
  <si>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</si>
  <si>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</si>
  <si>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</si>
  <si>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</si>
  <si>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</si>
  <si>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</si>
  <si>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</si>
  <si>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</si>
  <si>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</si>
  <si>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</si>
  <si>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</si>
  <si>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</si>
  <si>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</si>
  <si>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</si>
  <si>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</si>
  <si>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</si>
  <si>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</si>
  <si>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</si>
  <si>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</si>
  <si>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</si>
  <si>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</si>
  <si>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</si>
  <si>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</si>
  <si>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</si>
  <si>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</si>
  <si>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</si>
  <si>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</si>
  <si>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</si>
  <si>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</si>
  <si>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</si>
  <si>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</si>
  <si>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</si>
  <si>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</si>
  <si>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</si>
  <si>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</si>
  <si>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</si>
  <si>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</si>
  <si>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</si>
  <si>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</si>
  <si>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</si>
  <si>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</si>
  <si>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</si>
  <si>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</si>
  <si>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</si>
  <si>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</si>
  <si>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</si>
  <si>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</si>
  <si>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</si>
  <si>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</si>
  <si>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</si>
  <si>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</si>
  <si>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</si>
  <si>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</si>
  <si>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</si>
  <si>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</si>
  <si>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</si>
  <si>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</si>
  <si>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</si>
  <si>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</si>
  <si>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</si>
  <si>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</si>
  <si>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</si>
  <si>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</si>
  <si>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</si>
  <si>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</si>
  <si>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</si>
  <si>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</si>
  <si>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</si>
  <si>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</si>
  <si>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</si>
  <si>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</si>
  <si>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</si>
  <si>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</si>
  <si>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</si>
  <si>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</si>
  <si>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</si>
  <si>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</si>
  <si>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</si>
  <si>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</si>
  <si>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</si>
  <si>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</si>
  <si>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</si>
  <si>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</si>
  <si>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</si>
  <si>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</si>
  <si>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</si>
  <si>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</si>
  <si>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</si>
  <si>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</si>
  <si>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</si>
  <si>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</si>
  <si>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</si>
  <si>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</si>
  <si>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</si>
  <si>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</si>
  <si>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</si>
  <si>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</si>
  <si>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</si>
  <si>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</si>
  <si>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</si>
  <si>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</si>
  <si>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</si>
  <si>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</si>
  <si>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</si>
  <si>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</si>
  <si>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</si>
  <si>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</si>
  <si>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</si>
  <si>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</si>
  <si>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</si>
  <si>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</si>
  <si>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</si>
  <si>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</si>
  <si>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</si>
  <si>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</si>
  <si>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</si>
  <si>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</si>
  <si>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</si>
  <si>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</si>
  <si>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</si>
  <si>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</si>
  <si>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</si>
  <si>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</si>
  <si>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</si>
  <si>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</si>
  <si>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</si>
  <si>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</si>
  <si>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</si>
  <si>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</si>
  <si>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</si>
  <si>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</si>
  <si>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</si>
  <si>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</si>
  <si>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</si>
  <si>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</si>
  <si>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</si>
  <si>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</si>
  <si>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</si>
  <si>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</si>
  <si>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</si>
  <si>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</si>
  <si>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</si>
  <si>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</si>
  <si>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</si>
  <si>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</si>
  <si>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</si>
  <si>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</si>
  <si>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</si>
  <si>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</si>
  <si>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</si>
  <si>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</si>
  <si>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</si>
  <si>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</si>
  <si>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</si>
  <si>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</si>
  <si>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</si>
  <si>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</si>
  <si>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</si>
  <si>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</si>
  <si>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</si>
  <si>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</si>
  <si>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</si>
  <si>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</si>
  <si>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</si>
  <si>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</si>
  <si>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</si>
  <si>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</si>
  <si>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</si>
  <si>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</si>
  <si>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</si>
  <si>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</si>
  <si>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</si>
  <si>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</si>
  <si>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</si>
  <si>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</si>
  <si>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</si>
  <si>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</si>
  <si>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</si>
  <si>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</si>
  <si>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</si>
  <si>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</si>
  <si>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</si>
  <si>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</si>
  <si>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</si>
  <si>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</si>
  <si>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</si>
  <si>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</si>
  <si>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</si>
  <si>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</si>
  <si>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</si>
  <si>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</si>
  <si>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</si>
  <si>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</si>
  <si>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</si>
  <si>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</si>
  <si>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</si>
  <si>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</si>
  <si>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</si>
  <si>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</si>
  <si>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</si>
  <si>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</si>
  <si>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</si>
  <si>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</si>
  <si>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</si>
  <si>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</si>
  <si>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</si>
  <si>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</si>
  <si>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</si>
  <si>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</si>
  <si>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</si>
  <si>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</si>
  <si>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</si>
  <si>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</si>
  <si>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</si>
  <si>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</si>
  <si>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</si>
  <si>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</si>
  <si>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</si>
  <si>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</si>
  <si>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</si>
  <si>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</si>
  <si>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</si>
  <si>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</si>
  <si>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</si>
  <si>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</si>
  <si>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</si>
  <si>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</si>
  <si>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</si>
  <si>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</si>
  <si>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</si>
  <si>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</si>
  <si>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</si>
  <si>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</si>
  <si>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</si>
  <si>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</si>
  <si>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</si>
  <si>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</si>
  <si>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</si>
  <si>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</si>
  <si>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</si>
  <si>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</si>
  <si>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</si>
  <si>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</si>
  <si>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</si>
  <si>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</si>
  <si>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</si>
  <si>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</si>
  <si>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</si>
  <si>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</si>
  <si>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</si>
  <si>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</si>
  <si>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</si>
  <si>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</si>
  <si>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</si>
  <si>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</si>
  <si>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</si>
  <si>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</si>
  <si>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</si>
  <si>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</si>
  <si>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</si>
  <si>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</si>
  <si>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</si>
  <si>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</si>
  <si>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</si>
  <si>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</si>
  <si>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</si>
  <si>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</si>
  <si>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</si>
  <si>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</si>
  <si>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</si>
  <si>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</si>
  <si>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</si>
  <si>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</si>
  <si>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</si>
  <si>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</si>
  <si>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</si>
  <si>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</si>
  <si>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</si>
  <si>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</si>
  <si>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</si>
  <si>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</si>
  <si>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</si>
  <si>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</si>
  <si>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</si>
  <si>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</si>
  <si>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</si>
  <si>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</si>
  <si>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</si>
  <si>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</si>
  <si>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</si>
  <si>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</si>
  <si>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</si>
  <si>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</si>
  <si>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</si>
  <si>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</si>
  <si>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</si>
  <si>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</si>
  <si>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</si>
  <si>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</si>
  <si>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</si>
  <si>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</si>
  <si>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</si>
  <si>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</si>
  <si>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</si>
  <si>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</si>
  <si>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</si>
  <si>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</si>
  <si>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</si>
  <si>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</si>
  <si>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</si>
  <si>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</si>
  <si>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</si>
  <si>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</si>
  <si>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</si>
  <si>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</si>
  <si>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</si>
  <si>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</si>
  <si>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</si>
  <si>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</si>
  <si>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</si>
  <si>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</si>
  <si>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</si>
  <si>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</si>
  <si>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</si>
  <si>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</si>
  <si>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</si>
  <si>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</si>
  <si>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</si>
  <si>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</si>
  <si>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</si>
  <si>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</si>
  <si>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</si>
  <si>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</si>
  <si>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</si>
  <si>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</si>
  <si>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</si>
  <si>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</si>
  <si>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</si>
  <si>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</si>
  <si>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</si>
  <si>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</si>
  <si>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</si>
  <si>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</si>
  <si>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</si>
  <si>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</si>
  <si>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</si>
  <si>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</si>
  <si>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</si>
  <si>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</si>
  <si>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</si>
  <si>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</si>
  <si>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</si>
  <si>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</si>
  <si>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</si>
  <si>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</si>
  <si>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</si>
  <si>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</si>
  <si>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</si>
  <si>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</si>
  <si>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</si>
  <si>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</si>
  <si>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</si>
  <si>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</si>
  <si>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</si>
  <si>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</si>
  <si>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</si>
  <si>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</si>
  <si>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</si>
  <si>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</si>
  <si>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</si>
  <si>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</si>
  <si>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</si>
  <si>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</si>
  <si>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</si>
  <si>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</si>
  <si>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</si>
  <si>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</si>
  <si>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</si>
  <si>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</si>
  <si>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</si>
  <si>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</si>
  <si>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</si>
  <si>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</si>
  <si>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</si>
  <si>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</si>
  <si>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</si>
  <si>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</si>
  <si>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</si>
  <si>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</si>
  <si>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</si>
  <si>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</si>
  <si>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</si>
  <si>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</si>
  <si>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</si>
  <si>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</si>
  <si>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</si>
  <si>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</si>
  <si>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</si>
  <si>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</si>
  <si>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</si>
  <si>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</si>
  <si>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</si>
  <si>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</si>
  <si>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</si>
  <si>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</si>
  <si>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</si>
  <si>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</si>
  <si>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</si>
  <si>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</si>
  <si>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</si>
  <si>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</si>
  <si>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</si>
  <si>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</si>
  <si>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</si>
  <si>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</si>
  <si>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</si>
  <si>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</si>
  <si>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</si>
  <si>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</si>
  <si>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</si>
  <si>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</si>
  <si>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</si>
  <si>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</si>
  <si>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</si>
  <si>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</si>
  <si>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</si>
  <si>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</si>
  <si>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</si>
  <si>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</si>
  <si>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</si>
  <si>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</si>
  <si>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</si>
  <si>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</si>
  <si>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</si>
  <si>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</si>
  <si>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</si>
  <si>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</si>
  <si>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</si>
  <si>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</si>
  <si>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</si>
  <si>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</si>
  <si>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</si>
  <si>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</si>
  <si>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</si>
  <si>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</si>
  <si>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</si>
  <si>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</si>
  <si>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</si>
  <si>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</si>
  <si>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</si>
  <si>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</si>
  <si>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</si>
  <si>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</si>
  <si>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</si>
  <si>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</si>
  <si>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</si>
  <si>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</si>
  <si>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</si>
  <si>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</si>
  <si>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</si>
  <si>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</si>
  <si>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</si>
  <si>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</si>
  <si>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</si>
  <si>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</si>
  <si>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</si>
  <si>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</si>
  <si>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</si>
  <si>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</si>
  <si>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</si>
  <si>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</si>
  <si>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</si>
  <si>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</si>
  <si>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</si>
  <si>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</si>
  <si>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</si>
  <si>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</si>
  <si>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</si>
  <si>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</si>
  <si>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</si>
  <si>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</si>
  <si>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</si>
  <si>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</si>
  <si>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</si>
  <si>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</si>
  <si>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</si>
  <si>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</si>
  <si>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</si>
  <si>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</si>
  <si>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</si>
  <si>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</si>
  <si>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</si>
  <si>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</si>
  <si>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</si>
  <si>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</si>
  <si>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</si>
  <si>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</si>
  <si>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</si>
  <si>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</si>
  <si>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</si>
  <si>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</si>
  <si>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</si>
  <si>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</si>
  <si>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</si>
  <si>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</si>
  <si>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</si>
  <si>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</si>
  <si>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</si>
  <si>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</si>
  <si>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</si>
  <si>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</si>
  <si>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</si>
  <si>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</si>
  <si>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</si>
  <si>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</si>
  <si>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</si>
  <si>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</si>
  <si>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</si>
  <si>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</si>
  <si>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</si>
  <si>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</si>
  <si>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</si>
  <si>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</si>
  <si>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</si>
  <si>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</si>
  <si>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</si>
  <si>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</si>
  <si>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</si>
  <si>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</si>
  <si>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</si>
  <si>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</si>
  <si>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</si>
  <si>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</si>
  <si>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</si>
  <si>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</si>
  <si>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</si>
  <si>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</si>
  <si>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</si>
  <si>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</si>
  <si>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</si>
  <si>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</si>
  <si>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</si>
  <si>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</si>
  <si>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</si>
  <si>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</si>
  <si>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</si>
  <si>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</si>
  <si>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</si>
  <si>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</si>
  <si>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</si>
  <si>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</si>
  <si>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</si>
  <si>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</si>
  <si>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</si>
  <si>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</si>
  <si>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</si>
  <si>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</si>
  <si>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</si>
  <si>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</si>
  <si>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</si>
  <si>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</si>
  <si>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</si>
  <si>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</si>
  <si>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</si>
  <si>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</si>
  <si>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</si>
  <si>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</si>
  <si>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</si>
  <si>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</si>
  <si>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</si>
  <si>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</si>
  <si>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</si>
  <si>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</si>
  <si>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</si>
  <si>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</si>
  <si>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</si>
  <si>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</si>
  <si>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</si>
  <si>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</si>
  <si>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</si>
  <si>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</si>
  <si>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</si>
  <si>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</si>
  <si>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</si>
  <si>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</si>
  <si>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</si>
  <si>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</si>
  <si>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</si>
  <si>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</si>
  <si>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</si>
  <si>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</si>
  <si>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</si>
  <si>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</si>
  <si>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</si>
  <si>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</si>
  <si>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</si>
  <si>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</si>
  <si>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</si>
  <si>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</si>
  <si>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</si>
  <si>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</si>
  <si>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</si>
  <si>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</si>
  <si>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</si>
  <si>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</si>
  <si>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</si>
  <si>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</si>
  <si>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</si>
  <si>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</si>
  <si>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</si>
  <si>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</si>
  <si>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</si>
  <si>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</si>
  <si>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</si>
  <si>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</si>
  <si>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</si>
  <si>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</si>
  <si>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</si>
  <si>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</si>
  <si>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</si>
  <si>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</si>
  <si>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</si>
  <si>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</si>
  <si>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</si>
  <si>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</si>
  <si>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</si>
  <si>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</si>
  <si>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</si>
  <si>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</si>
  <si>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</si>
  <si>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</si>
  <si>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</si>
  <si>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</si>
  <si>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</si>
  <si>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</si>
  <si>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</si>
  <si>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</si>
  <si>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</si>
  <si>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</si>
  <si>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</si>
  <si>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</si>
  <si>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</si>
  <si>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</si>
  <si>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</si>
  <si>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</si>
  <si>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</si>
  <si>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</si>
  <si>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</si>
  <si>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</si>
  <si>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</si>
  <si>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</si>
  <si>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</si>
  <si>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</si>
  <si>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</si>
  <si>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</si>
  <si>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</si>
  <si>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</si>
  <si>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</si>
  <si>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</si>
  <si>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</si>
  <si>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</si>
  <si>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</si>
  <si>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</si>
  <si>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</si>
  <si>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</si>
  <si>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</si>
  <si>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</si>
  <si>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</si>
  <si>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</si>
  <si>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</si>
  <si>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</si>
  <si>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</si>
  <si>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</si>
  <si>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</si>
  <si>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</si>
  <si>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</si>
  <si>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</si>
  <si>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</si>
  <si>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</si>
  <si>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</si>
  <si>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</si>
  <si>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</si>
  <si>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</si>
  <si>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</si>
  <si>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</si>
  <si>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</si>
  <si>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</si>
  <si>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</si>
  <si>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</si>
  <si>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</si>
  <si>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</si>
  <si>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</si>
  <si>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</si>
  <si>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</si>
  <si>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</si>
  <si>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</si>
  <si>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</si>
  <si>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</si>
  <si>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</si>
  <si>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</si>
  <si>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</si>
  <si>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</si>
  <si>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</si>
  <si>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</si>
  <si>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</si>
  <si>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</si>
  <si>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</si>
  <si>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</si>
  <si>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</si>
  <si>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</si>
  <si>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</si>
  <si>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</si>
  <si>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</si>
  <si>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</si>
  <si>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</si>
  <si>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</si>
  <si>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</si>
  <si>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</si>
  <si>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</si>
  <si>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</si>
  <si>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</si>
  <si>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</si>
  <si>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</si>
  <si>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</si>
  <si>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</si>
  <si>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</si>
  <si>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</si>
  <si>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</si>
  <si>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</si>
  <si>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</si>
  <si>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</si>
  <si>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</si>
  <si>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</si>
  <si>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</si>
  <si>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</si>
  <si>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</si>
  <si>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</si>
  <si>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</si>
  <si>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</si>
  <si>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</si>
  <si>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</si>
  <si>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</si>
  <si>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</si>
  <si>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</si>
  <si>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</si>
  <si>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</si>
  <si>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</si>
  <si>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</si>
  <si>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</si>
  <si>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</si>
  <si>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</si>
  <si>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</si>
  <si>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</si>
  <si>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</si>
  <si>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</si>
  <si>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</si>
  <si>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</si>
  <si>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</si>
  <si>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</si>
  <si>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</si>
  <si>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</si>
  <si>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</si>
  <si>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</si>
  <si>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</si>
  <si>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</si>
  <si>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</si>
  <si>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</si>
  <si>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</si>
  <si>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</si>
  <si>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</si>
  <si>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</si>
  <si>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</si>
  <si>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</si>
  <si>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</si>
  <si>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</si>
  <si>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</si>
  <si>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</si>
  <si>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</si>
  <si>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</si>
  <si>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</si>
  <si>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</si>
  <si>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</si>
  <si>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</si>
  <si>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</si>
  <si>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</si>
  <si>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</si>
  <si>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</si>
  <si>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</si>
  <si>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</si>
  <si>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</si>
  <si>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</si>
  <si>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</si>
  <si>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</si>
  <si>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</si>
  <si>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</si>
  <si>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</si>
  <si>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</si>
  <si>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</si>
  <si>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</si>
  <si>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</si>
  <si>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</si>
  <si>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</si>
  <si>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</si>
  <si>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</si>
  <si>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</si>
  <si>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</si>
  <si>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</si>
  <si>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</si>
  <si>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</si>
  <si>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</si>
  <si>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</si>
  <si>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</si>
  <si>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</si>
  <si>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</si>
  <si>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</si>
  <si>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</si>
  <si>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</si>
  <si>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</si>
  <si>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</si>
  <si>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</si>
  <si>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</si>
  <si>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</si>
  <si>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</si>
  <si>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</si>
  <si>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</si>
  <si>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</si>
  <si>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</si>
  <si>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</si>
  <si>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</si>
  <si>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</si>
  <si>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</si>
  <si>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</si>
  <si>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</si>
  <si>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</si>
  <si>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</si>
  <si>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</si>
  <si>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</si>
  <si>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</si>
  <si>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</si>
  <si>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</si>
  <si>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</si>
  <si>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</si>
  <si>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</si>
  <si>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</si>
  <si>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</si>
  <si>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</si>
  <si>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</si>
  <si>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</si>
  <si>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</si>
  <si>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</si>
  <si>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</si>
  <si>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</si>
  <si>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</si>
  <si>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</si>
  <si>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</si>
  <si>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</si>
  <si>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</si>
  <si>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</si>
  <si>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</si>
  <si>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</si>
  <si>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</si>
  <si>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</si>
  <si>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</si>
  <si>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</si>
  <si>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</si>
  <si>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</si>
  <si>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</si>
  <si>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</si>
  <si>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</si>
  <si>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</si>
  <si>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</si>
  <si>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</si>
  <si>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</si>
  <si>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</si>
  <si>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</si>
  <si>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</si>
  <si>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</si>
  <si>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</si>
  <si>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</si>
  <si>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</si>
  <si>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</si>
  <si>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</si>
  <si>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</si>
  <si>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</si>
  <si>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</si>
  <si>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</si>
  <si>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</si>
  <si>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</si>
  <si>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</si>
  <si>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</si>
  <si>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</si>
  <si>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</si>
  <si>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</si>
  <si>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</si>
  <si>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</si>
  <si>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</si>
  <si>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</si>
  <si>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</si>
  <si>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</si>
  <si>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</si>
  <si>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</si>
  <si>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</si>
  <si>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</si>
  <si>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</si>
  <si>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</si>
  <si>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</si>
  <si>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</si>
  <si>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</si>
  <si>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</si>
  <si>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</si>
  <si>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</si>
  <si>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</si>
  <si>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</si>
  <si>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</si>
  <si>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</si>
  <si>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</si>
  <si>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</si>
  <si>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</si>
  <si>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</si>
  <si>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</si>
  <si>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</si>
  <si>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</si>
  <si>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</si>
  <si>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</si>
  <si>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</si>
  <si>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</si>
  <si>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</si>
  <si>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</si>
  <si>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</si>
  <si>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</si>
  <si>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</si>
  <si>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</si>
  <si>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</si>
  <si>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</si>
  <si>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</si>
  <si>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</si>
  <si>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</si>
  <si>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</si>
  <si>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</si>
  <si>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</si>
  <si>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</si>
  <si>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</si>
  <si>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</si>
  <si>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</si>
  <si>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</si>
  <si>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</si>
  <si>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</si>
  <si>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</si>
  <si>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</si>
  <si>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</si>
  <si>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</si>
  <si>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</si>
  <si>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</si>
  <si>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</si>
  <si>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</si>
  <si>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</si>
  <si>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</si>
  <si>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</si>
  <si>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</si>
  <si>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</si>
  <si>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</si>
  <si>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</si>
  <si>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</si>
  <si>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</si>
  <si>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</si>
  <si>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</si>
  <si>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</si>
  <si>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</si>
  <si>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</si>
  <si>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</si>
  <si>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</si>
  <si>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</si>
  <si>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</si>
  <si>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</si>
  <si>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</si>
  <si>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</si>
  <si>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</si>
  <si>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</si>
  <si>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</si>
  <si>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</si>
  <si>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</si>
  <si>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</si>
  <si>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</si>
  <si>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</si>
  <si>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</si>
  <si>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</si>
  <si>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</si>
  <si>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</si>
  <si>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</si>
  <si>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</si>
  <si>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</si>
  <si>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</si>
  <si>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</si>
  <si>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</si>
  <si>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</si>
  <si>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</si>
  <si>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</si>
  <si>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</si>
  <si>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</si>
  <si>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</si>
  <si>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</si>
  <si>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</si>
  <si>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</si>
  <si>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</si>
  <si>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</si>
  <si>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</si>
  <si>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</si>
  <si>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</si>
  <si>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</si>
  <si>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</si>
  <si>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</si>
  <si>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</si>
  <si>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</si>
  <si>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</si>
  <si>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</si>
  <si>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</si>
  <si>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</si>
  <si>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</si>
  <si>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</si>
  <si>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</si>
  <si>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</si>
  <si>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</si>
  <si>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</si>
  <si>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</si>
  <si>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</si>
  <si>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</si>
  <si>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</si>
  <si>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</si>
  <si>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</si>
  <si>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</si>
  <si>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</si>
  <si>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</si>
  <si>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</si>
  <si>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</si>
  <si>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</si>
  <si>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</si>
  <si>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</si>
  <si>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</si>
  <si>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</si>
  <si>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</si>
  <si>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</si>
  <si>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</si>
  <si>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</si>
  <si>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</si>
  <si>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</si>
  <si>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</si>
  <si>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</si>
  <si>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</si>
  <si>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</si>
  <si>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</si>
  <si>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</si>
  <si>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</si>
  <si>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</si>
  <si>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</si>
  <si>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</si>
  <si>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</si>
  <si>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</si>
  <si>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</si>
  <si>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</si>
  <si>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</si>
  <si>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</si>
  <si>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</si>
  <si>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</si>
  <si>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</si>
  <si>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</si>
  <si>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</si>
  <si>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</si>
  <si>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</si>
  <si>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</si>
  <si>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</si>
  <si>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</si>
  <si>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</si>
  <si>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</si>
  <si>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</si>
  <si>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</si>
  <si>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</si>
  <si>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</si>
  <si>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</si>
  <si>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</si>
  <si>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</si>
  <si>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</si>
  <si>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</si>
  <si>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</si>
  <si>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</si>
  <si>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</si>
  <si>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</si>
  <si>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</si>
  <si>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</si>
  <si>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</si>
  <si>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</si>
  <si>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</si>
  <si>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</si>
  <si>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</si>
  <si>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</si>
  <si>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</si>
  <si>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</si>
  <si>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</si>
  <si>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</si>
  <si>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</si>
  <si>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</si>
  <si>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</si>
  <si>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</si>
  <si>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</si>
  <si>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</si>
  <si>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</si>
  <si>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</si>
  <si>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</si>
  <si>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</si>
  <si>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</si>
  <si>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</si>
  <si>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</si>
  <si>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</si>
  <si>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</si>
  <si>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</si>
  <si>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</si>
  <si>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</si>
  <si>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</si>
  <si>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</si>
  <si>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</si>
  <si>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</si>
  <si>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</si>
  <si>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</si>
  <si>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</si>
  <si>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</si>
  <si>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</si>
  <si>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</si>
  <si>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</si>
  <si>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</si>
  <si>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</si>
  <si>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</si>
  <si>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</si>
  <si>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</si>
  <si>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</si>
  <si>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</si>
  <si>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</si>
  <si>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</si>
  <si>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</si>
  <si>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</si>
  <si>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</si>
  <si>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</si>
  <si>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</si>
  <si>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</si>
  <si>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</si>
  <si>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</si>
  <si>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</si>
  <si>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</si>
  <si>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</si>
  <si>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</si>
  <si>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</si>
  <si>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</si>
  <si>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</si>
  <si>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</si>
  <si>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</si>
  <si>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</si>
  <si>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</si>
  <si>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</si>
  <si>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</si>
  <si>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</si>
  <si>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</si>
  <si>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</si>
  <si>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</si>
  <si>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</si>
  <si>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</si>
  <si>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</si>
  <si>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</si>
  <si>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</si>
  <si>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</si>
  <si>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</si>
  <si>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</si>
  <si>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</si>
  <si>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</si>
  <si>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</si>
  <si>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</si>
  <si>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</si>
  <si>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</si>
  <si>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</si>
  <si>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</si>
  <si>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</si>
  <si>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</si>
  <si>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</si>
  <si>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</si>
  <si>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</si>
  <si>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</si>
  <si>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</si>
  <si>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</si>
  <si>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</si>
  <si>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</si>
  <si>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</si>
  <si>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</si>
  <si>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</si>
  <si>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</si>
  <si>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</si>
  <si>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</si>
  <si>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</si>
  <si>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</si>
  <si>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</si>
  <si>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</si>
  <si>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</si>
  <si>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</si>
  <si>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</si>
  <si>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</si>
  <si>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</si>
  <si>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</si>
  <si>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</si>
  <si>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</si>
  <si>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</si>
  <si>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</si>
  <si>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</si>
  <si>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</si>
  <si>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</si>
  <si>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</si>
  <si>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</si>
  <si>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</si>
  <si>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</si>
  <si>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</si>
  <si>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</si>
  <si>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</si>
  <si>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</si>
  <si>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</si>
  <si>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</si>
  <si>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</si>
  <si>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</si>
  <si>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</si>
  <si>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</si>
  <si>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</si>
  <si>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</si>
  <si>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</si>
  <si>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</si>
  <si>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</si>
  <si>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</si>
  <si>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</si>
  <si>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</si>
  <si>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</si>
  <si>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</si>
  <si>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</si>
  <si>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</si>
  <si>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</si>
  <si>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</si>
  <si>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</si>
  <si>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</si>
  <si>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</si>
  <si>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</si>
  <si>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</si>
  <si>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</si>
  <si>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</si>
  <si>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</si>
  <si>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</si>
  <si>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</si>
  <si>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</si>
  <si>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</si>
  <si>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</si>
  <si>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</si>
  <si>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</si>
  <si>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</si>
  <si>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</si>
  <si>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</si>
  <si>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</si>
  <si>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</si>
  <si>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</si>
  <si>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</si>
  <si>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</si>
  <si>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</si>
  <si>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</si>
  <si>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</si>
  <si>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</si>
  <si>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</si>
  <si>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</si>
  <si>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</si>
  <si>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</si>
  <si>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</si>
  <si>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</si>
  <si>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</si>
  <si>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</si>
  <si>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</si>
  <si>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</si>
  <si>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</si>
  <si>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</si>
  <si>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</si>
  <si>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</si>
  <si>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</si>
  <si>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</si>
  <si>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</si>
  <si>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</si>
  <si>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</si>
  <si>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</si>
  <si>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</si>
  <si>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</si>
  <si>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</si>
  <si>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</si>
  <si>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</si>
  <si>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</si>
  <si>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</si>
  <si>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</si>
  <si>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</si>
  <si>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</si>
  <si>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</si>
  <si>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</si>
  <si>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</si>
  <si>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</si>
  <si>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</si>
  <si>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</si>
  <si>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</si>
  <si>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</si>
  <si>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</si>
  <si>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</si>
  <si>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</si>
  <si>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</si>
  <si>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</si>
  <si>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</si>
  <si>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</si>
  <si>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</si>
  <si>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</si>
  <si>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</si>
  <si>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</si>
  <si>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</si>
  <si>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</si>
  <si>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</si>
  <si>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</si>
  <si>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</si>
  <si>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</si>
  <si>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</si>
  <si>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</si>
  <si>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</si>
  <si>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</si>
  <si>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</si>
  <si>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</si>
  <si>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</si>
  <si>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</si>
  <si>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</si>
  <si>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</si>
  <si>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</si>
  <si>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</si>
  <si>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</si>
  <si>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</si>
  <si>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</si>
  <si>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</si>
  <si>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</si>
  <si>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</si>
  <si>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</si>
  <si>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</si>
  <si>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</si>
  <si>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</si>
  <si>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</si>
  <si>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</si>
  <si>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</si>
  <si>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</si>
  <si>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</si>
  <si>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</si>
  <si>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</si>
  <si>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</si>
  <si>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</si>
  <si>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</si>
  <si>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</si>
  <si>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</si>
  <si>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</si>
  <si>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</si>
  <si>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</si>
  <si>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</si>
  <si>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</si>
  <si>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</si>
  <si>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</si>
  <si>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</si>
  <si>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</si>
  <si>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</si>
  <si>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</si>
  <si>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</si>
  <si>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</si>
  <si>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</si>
  <si>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</si>
  <si>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</si>
  <si>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</si>
  <si>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</si>
  <si>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</si>
  <si>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</si>
  <si>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</si>
  <si>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</si>
  <si>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</si>
  <si>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</si>
  <si>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</si>
  <si>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</si>
  <si>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</si>
  <si>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</si>
  <si>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</si>
  <si>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</si>
  <si>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</si>
  <si>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</si>
  <si>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</si>
  <si>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</si>
  <si>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</si>
  <si>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</si>
  <si>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</si>
  <si>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</si>
  <si>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</si>
  <si>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</si>
  <si>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</si>
  <si>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</si>
  <si>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</si>
  <si>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</si>
  <si>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</si>
  <si>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</si>
  <si>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</si>
  <si>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</si>
  <si>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</si>
  <si>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</si>
  <si>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</si>
  <si>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</si>
  <si>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</si>
  <si>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</si>
  <si>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</si>
  <si>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</si>
  <si>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</si>
  <si>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</si>
  <si>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</si>
  <si>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</si>
  <si>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</si>
  <si>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</si>
  <si>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</si>
  <si>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</si>
  <si>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</si>
  <si>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</si>
  <si>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</si>
  <si>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</si>
  <si>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</si>
  <si>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</si>
  <si>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</si>
  <si>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</si>
  <si>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</si>
  <si>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</si>
  <si>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</si>
  <si>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</si>
  <si>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</si>
  <si>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</si>
  <si>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</si>
  <si>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</si>
  <si>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</si>
  <si>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</si>
  <si>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</si>
  <si>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</si>
  <si>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</si>
  <si>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</si>
  <si>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</si>
  <si>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</si>
  <si>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</si>
  <si>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</si>
  <si>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</si>
  <si>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</si>
  <si>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</si>
  <si>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</si>
  <si>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</si>
  <si>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</si>
  <si>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</si>
  <si>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</si>
  <si>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</si>
  <si>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</si>
  <si>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</si>
  <si>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</si>
  <si>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</si>
  <si>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</si>
  <si>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</si>
  <si>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</si>
  <si>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</si>
  <si>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</si>
  <si>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</si>
  <si>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</si>
  <si>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</si>
  <si>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</si>
  <si>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</si>
  <si>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</si>
  <si>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</si>
  <si>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</si>
  <si>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</si>
  <si>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</si>
  <si>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</si>
  <si>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</si>
  <si>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</si>
  <si>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</si>
  <si>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</si>
  <si>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</si>
  <si>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</si>
  <si>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</si>
  <si>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</si>
  <si>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</si>
  <si>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</si>
  <si>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</si>
  <si>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</si>
  <si>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</si>
  <si>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</si>
  <si>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</si>
  <si>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</si>
  <si>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</si>
  <si>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</si>
  <si>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</si>
  <si>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</si>
  <si>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</si>
  <si>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</si>
  <si>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</si>
  <si>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</si>
  <si>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</si>
  <si>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</si>
  <si>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</si>
  <si>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</si>
  <si>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</si>
  <si>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</si>
  <si>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</si>
  <si>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</si>
  <si>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</si>
  <si>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</si>
  <si>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</si>
  <si>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</si>
  <si>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</si>
  <si>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</si>
  <si>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</si>
  <si>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</si>
  <si>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</si>
  <si>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</si>
  <si>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</si>
  <si>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</si>
  <si>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</si>
  <si>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</si>
  <si>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</si>
  <si>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</si>
  <si>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</si>
  <si>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</si>
  <si>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</si>
  <si>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</si>
  <si>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</si>
  <si>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</si>
  <si>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</si>
  <si>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</si>
  <si>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</si>
  <si>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</si>
  <si>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</si>
  <si>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</si>
  <si>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</si>
  <si>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</si>
  <si>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</si>
  <si>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</si>
  <si>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</si>
  <si>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</si>
  <si>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</si>
  <si>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</si>
  <si>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</si>
  <si>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</si>
  <si>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</si>
  <si>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</si>
  <si>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</si>
  <si>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</si>
  <si>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</si>
  <si>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</si>
  <si>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</si>
  <si>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</si>
  <si>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</si>
  <si>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</si>
  <si>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</si>
  <si>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</si>
  <si>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</si>
  <si>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</si>
  <si>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</si>
  <si>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</si>
  <si>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</si>
  <si>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</si>
  <si>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</si>
  <si>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</si>
  <si>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</si>
  <si>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</si>
  <si>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</si>
  <si>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</si>
  <si>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</si>
  <si>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</si>
  <si>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</si>
  <si>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</si>
  <si>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</si>
  <si>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</si>
  <si>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</si>
  <si>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</si>
  <si>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</si>
  <si>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</si>
  <si>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</si>
  <si>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</si>
  <si>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</si>
  <si>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</si>
  <si>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</si>
  <si>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</si>
  <si>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</si>
  <si>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</si>
  <si>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</si>
  <si>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</si>
  <si>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</si>
  <si>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</si>
  <si>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</si>
  <si>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</si>
  <si>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</si>
  <si>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</si>
  <si>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</si>
  <si>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</si>
  <si>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</si>
  <si>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</si>
  <si>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</si>
  <si>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</si>
  <si>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</si>
  <si>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</si>
  <si>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</si>
  <si>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</si>
  <si>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</si>
  <si>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</si>
  <si>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</si>
  <si>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</si>
  <si>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</si>
  <si>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</si>
  <si>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</si>
  <si>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</si>
  <si>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</si>
  <si>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</si>
  <si>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</si>
  <si>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</si>
  <si>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</si>
  <si>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</si>
  <si>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</si>
  <si>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</si>
  <si>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</si>
  <si>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</si>
  <si>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</si>
  <si>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</si>
  <si>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</si>
  <si>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</si>
  <si>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</si>
  <si>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</si>
  <si>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</si>
  <si>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</si>
  <si>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</si>
  <si>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</si>
  <si>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</si>
  <si>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</si>
  <si>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</si>
  <si>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</si>
  <si>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</si>
  <si>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</si>
  <si>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</si>
  <si>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</si>
  <si>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</si>
  <si>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</si>
  <si>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</si>
  <si>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</si>
  <si>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</si>
  <si>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</si>
  <si>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</si>
  <si>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</si>
  <si>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</si>
  <si>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</si>
  <si>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</si>
  <si>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</si>
  <si>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</si>
  <si>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</si>
  <si>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</si>
  <si>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</si>
  <si>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</si>
  <si>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</si>
  <si>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</si>
  <si>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</si>
  <si>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</si>
  <si>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</si>
  <si>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</si>
  <si>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</si>
  <si>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</si>
  <si>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</si>
  <si>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</si>
  <si>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</si>
  <si>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</si>
  <si>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</si>
  <si>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</si>
  <si>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</si>
  <si>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</si>
  <si>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</si>
  <si>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</si>
  <si>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</si>
  <si>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</si>
  <si>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</si>
  <si>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</si>
  <si>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</si>
  <si>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</si>
  <si>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</si>
  <si>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</si>
  <si>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</si>
  <si>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</si>
  <si>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</si>
  <si>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</si>
  <si>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</si>
  <si>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</si>
  <si>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</si>
  <si>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</si>
  <si>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</si>
  <si>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</si>
  <si>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</si>
  <si>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</si>
  <si>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</si>
  <si>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</si>
  <si>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</si>
  <si>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</si>
  <si>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</si>
  <si>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</si>
  <si>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</si>
  <si>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</si>
  <si>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</si>
  <si>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</si>
  <si>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</si>
  <si>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</si>
  <si>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</si>
  <si>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</si>
  <si>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</si>
  <si>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</si>
  <si>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</si>
  <si>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</si>
  <si>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</si>
  <si>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</si>
  <si>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</si>
  <si>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</si>
  <si>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</si>
  <si>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</si>
  <si>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</si>
  <si>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</si>
  <si>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</si>
  <si>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</si>
  <si>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</si>
  <si>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</si>
  <si>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</si>
  <si>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</si>
  <si>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</si>
  <si>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</si>
  <si>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</si>
  <si>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</si>
  <si>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</si>
  <si>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</si>
  <si>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</si>
  <si>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</si>
  <si>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</si>
  <si>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</si>
  <si>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</si>
  <si>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</si>
  <si>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</si>
  <si>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</si>
  <si>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</si>
  <si>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</si>
  <si>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</si>
  <si>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</si>
  <si>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</si>
  <si>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</si>
  <si>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</si>
  <si>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</si>
  <si>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</si>
  <si>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</si>
  <si>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</si>
  <si>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</si>
  <si>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</si>
  <si>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</si>
  <si>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</si>
  <si>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</si>
  <si>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</si>
  <si>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</si>
  <si>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</si>
  <si>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</si>
  <si>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</si>
  <si>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</si>
  <si>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</si>
  <si>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</si>
  <si>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</si>
  <si>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</si>
  <si>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</si>
  <si>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</si>
  <si>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</si>
  <si>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</si>
  <si>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</si>
  <si>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</si>
  <si>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</si>
  <si>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</si>
  <si>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</si>
  <si>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</si>
  <si>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</si>
  <si>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</si>
  <si>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</si>
  <si>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</si>
  <si>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</si>
  <si>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</si>
  <si>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</si>
  <si>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</si>
  <si>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</si>
  <si>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</si>
  <si>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</si>
  <si>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</si>
  <si>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</si>
  <si>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</si>
  <si>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</si>
  <si>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</si>
  <si>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</si>
  <si>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</si>
  <si>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</si>
  <si>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</si>
  <si>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</si>
  <si>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</si>
  <si>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</si>
  <si>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</si>
  <si>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</si>
  <si>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</si>
  <si>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</si>
  <si>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</si>
  <si>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</si>
  <si>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</si>
  <si>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</si>
  <si>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</si>
  <si>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</si>
  <si>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</si>
  <si>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</si>
  <si>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</si>
  <si>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</si>
  <si>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</si>
  <si>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</si>
  <si>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</si>
  <si>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</si>
  <si>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</si>
  <si>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</si>
  <si>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</si>
  <si>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</si>
  <si>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</si>
  <si>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</si>
  <si>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</si>
  <si>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</si>
  <si>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</si>
  <si>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</si>
  <si>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</si>
  <si>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</si>
  <si>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</si>
  <si>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</si>
  <si>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</si>
  <si>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</si>
  <si>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</si>
  <si>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</si>
  <si>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</si>
  <si>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</si>
  <si>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</si>
  <si>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</si>
  <si>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</si>
  <si>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</si>
  <si>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</si>
  <si>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</si>
  <si>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</si>
  <si>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</si>
  <si>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</si>
  <si>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</si>
  <si>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</si>
  <si>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</si>
  <si>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</si>
  <si>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</si>
  <si>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</si>
  <si>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</si>
  <si>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</si>
  <si>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</si>
  <si>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</si>
  <si>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</si>
  <si>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</si>
  <si>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</si>
  <si>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</si>
  <si>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</si>
  <si>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</si>
  <si>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</si>
  <si>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</si>
  <si>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</si>
  <si>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</si>
  <si>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</si>
  <si>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</si>
  <si>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</si>
  <si>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</si>
  <si>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</si>
  <si>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</si>
  <si>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</si>
  <si>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</si>
  <si>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</si>
  <si>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</si>
  <si>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</si>
  <si>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</si>
  <si>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</si>
  <si>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</si>
  <si>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</si>
  <si>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</si>
  <si>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</si>
  <si>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</si>
  <si>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</si>
  <si>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</si>
  <si>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</si>
  <si>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</si>
  <si>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</si>
  <si>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</si>
  <si>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</si>
  <si>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</si>
  <si>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</si>
  <si>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</si>
  <si>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</si>
  <si>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</si>
  <si>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</si>
  <si>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</si>
  <si>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</si>
  <si>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</si>
  <si>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</si>
  <si>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</si>
  <si>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</si>
  <si>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</si>
  <si>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</si>
  <si>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</si>
  <si>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</si>
  <si>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</si>
  <si>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</si>
  <si>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</si>
  <si>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</si>
  <si>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</si>
  <si>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</si>
  <si>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</si>
  <si>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</si>
  <si>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</si>
  <si>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</si>
  <si>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</si>
  <si>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</si>
  <si>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</si>
  <si>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</si>
  <si>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</si>
  <si>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</si>
  <si>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</si>
  <si>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</si>
  <si>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</si>
  <si>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</si>
  <si>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</si>
  <si>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</si>
  <si>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</si>
  <si>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</si>
  <si>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</si>
  <si>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</si>
  <si>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</si>
  <si>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</si>
  <si>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</si>
  <si>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</si>
  <si>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</si>
  <si>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</si>
  <si>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</si>
  <si>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</si>
  <si>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</si>
  <si>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</si>
  <si>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</si>
  <si>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</si>
  <si>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</si>
  <si>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</si>
  <si>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</si>
  <si>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</si>
  <si>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</si>
  <si>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</si>
  <si>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</si>
  <si>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</si>
  <si>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</si>
  <si>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</si>
  <si>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</si>
  <si>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</si>
  <si>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</si>
  <si>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</si>
  <si>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</si>
  <si>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</si>
  <si>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</si>
  <si>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</si>
  <si>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</si>
  <si>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</si>
  <si>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</si>
  <si>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</si>
  <si>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</si>
  <si>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</si>
  <si>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</si>
  <si>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</si>
  <si>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</si>
  <si>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</si>
  <si>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</si>
  <si>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</si>
  <si>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</si>
  <si>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</si>
  <si>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</si>
  <si>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</si>
  <si>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</si>
  <si>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</si>
  <si>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</si>
  <si>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</si>
  <si>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</si>
  <si>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</si>
  <si>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</si>
  <si>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</si>
  <si>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</si>
  <si>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</si>
  <si>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</si>
  <si>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</si>
  <si>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</si>
  <si>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</si>
  <si>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</si>
  <si>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</si>
  <si>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</si>
  <si>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</si>
  <si>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</si>
  <si>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</si>
  <si>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</si>
  <si>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</si>
  <si>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</si>
  <si>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</si>
  <si>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</si>
  <si>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</si>
  <si>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</si>
  <si>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</si>
  <si>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</si>
  <si>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</si>
  <si>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</si>
  <si>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</si>
  <si>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</si>
  <si>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</si>
  <si>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</si>
  <si>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</si>
  <si>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</si>
  <si>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</si>
  <si>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</si>
  <si>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</si>
  <si>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</si>
  <si>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</si>
  <si>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</si>
  <si>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</si>
  <si>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</si>
  <si>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</si>
  <si>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</si>
  <si>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</si>
  <si>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</si>
  <si>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</si>
  <si>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</si>
  <si>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</si>
  <si>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</si>
  <si>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</si>
  <si>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</si>
  <si>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</si>
  <si>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</si>
  <si>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</si>
  <si>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</si>
  <si>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</si>
  <si>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</si>
  <si>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</si>
  <si>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</si>
  <si>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</si>
  <si>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</si>
  <si>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</si>
  <si>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</si>
  <si>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</si>
  <si>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</si>
  <si>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</si>
  <si>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</si>
  <si>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</si>
  <si>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</si>
  <si>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</si>
  <si>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</si>
  <si>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</si>
  <si>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</si>
  <si>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</si>
  <si>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</si>
  <si>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</si>
  <si>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</si>
  <si>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</si>
  <si>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</si>
  <si>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</si>
  <si>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</si>
  <si>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</si>
  <si>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</si>
  <si>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</si>
  <si>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</si>
  <si>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</si>
  <si>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</si>
  <si>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</si>
  <si>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</si>
  <si>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</si>
  <si>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</si>
  <si>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</si>
  <si>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</si>
  <si>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</si>
  <si>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</si>
  <si>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</si>
  <si>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</si>
  <si>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</si>
  <si>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</si>
  <si>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</si>
  <si>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</si>
  <si>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</si>
  <si>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</si>
  <si>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</si>
  <si>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</si>
  <si>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</si>
  <si>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</si>
  <si>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</si>
  <si>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</si>
  <si>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</si>
  <si>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</si>
  <si>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</si>
  <si>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</si>
  <si>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</si>
  <si>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</si>
  <si>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</si>
  <si>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</si>
  <si>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</si>
  <si>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</si>
  <si>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</si>
  <si>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</si>
  <si>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</si>
  <si>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</si>
  <si>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</si>
  <si>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</si>
  <si>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</si>
  <si>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</si>
  <si>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</si>
  <si>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</si>
  <si>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</si>
  <si>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</si>
  <si>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</si>
  <si>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</si>
  <si>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</si>
  <si>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</si>
  <si>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</si>
  <si>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</si>
  <si>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</si>
  <si>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</si>
  <si>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</si>
  <si>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</si>
  <si>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</si>
  <si>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</si>
  <si>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</si>
  <si>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</si>
  <si>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</si>
  <si>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</si>
  <si>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</si>
  <si>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</si>
  <si>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</si>
  <si>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</si>
  <si>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</si>
  <si>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</si>
  <si>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</si>
  <si>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</si>
  <si>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</si>
  <si>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</si>
  <si>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</si>
  <si>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</si>
  <si>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</si>
  <si>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</si>
  <si>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</si>
  <si>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</si>
  <si>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</si>
  <si>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</si>
  <si>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</si>
  <si>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</si>
  <si>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</si>
  <si>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</si>
  <si>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</si>
  <si>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</si>
  <si>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</si>
  <si>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</si>
  <si>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</si>
  <si>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</si>
  <si>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</si>
  <si>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</si>
  <si>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</si>
  <si>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</si>
  <si>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</si>
  <si>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</si>
  <si>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</si>
  <si>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</si>
  <si>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</si>
  <si>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</si>
  <si>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</si>
  <si>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</si>
  <si>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</si>
  <si>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</si>
  <si>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</si>
  <si>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</si>
  <si>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</si>
  <si>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</si>
  <si>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</si>
  <si>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</si>
  <si>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</si>
  <si>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</si>
  <si>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</si>
  <si>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</si>
  <si>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</si>
  <si>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</si>
  <si>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</si>
  <si>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</si>
  <si>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</si>
  <si>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</si>
  <si>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</si>
  <si>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</si>
  <si>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</si>
  <si>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</si>
  <si>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</si>
  <si>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</si>
  <si>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</si>
  <si>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</si>
  <si>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</si>
  <si>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</si>
  <si>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</si>
  <si>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</si>
  <si>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</si>
  <si>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</si>
  <si>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</si>
  <si>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</si>
  <si>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</si>
  <si>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</si>
  <si>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</si>
  <si>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</si>
  <si>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</si>
  <si>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</si>
  <si>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</si>
  <si>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</si>
  <si>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</si>
  <si>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</si>
  <si>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</si>
  <si>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</si>
  <si>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</si>
  <si>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</si>
  <si>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</si>
  <si>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</si>
  <si>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</si>
  <si>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</si>
  <si>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</si>
  <si>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</si>
  <si>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</si>
  <si>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</si>
  <si>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</si>
  <si>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</si>
  <si>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</si>
  <si>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</si>
  <si>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</si>
  <si>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</si>
  <si>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</si>
  <si>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</si>
  <si>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</si>
  <si>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</si>
  <si>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</si>
  <si>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</si>
  <si>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</si>
  <si>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</si>
  <si>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</si>
  <si>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</si>
  <si>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</si>
  <si>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</si>
  <si>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</si>
  <si>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</si>
  <si>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</si>
  <si>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</si>
  <si>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</si>
  <si>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</si>
  <si>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</si>
  <si>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</si>
  <si>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</si>
  <si>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</si>
  <si>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</si>
  <si>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</si>
  <si>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</si>
  <si>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</si>
  <si>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</si>
  <si>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</si>
  <si>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</si>
  <si>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</si>
  <si>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</si>
  <si>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</si>
  <si>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</si>
  <si>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</si>
  <si>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</si>
  <si>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</si>
  <si>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</si>
  <si>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</si>
  <si>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</si>
  <si>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</si>
  <si>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</si>
  <si>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</si>
  <si>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</si>
  <si>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</si>
  <si>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</si>
  <si>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</si>
  <si>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</si>
  <si>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</si>
  <si>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</si>
  <si>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</si>
  <si>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</si>
  <si>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</si>
  <si>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</si>
  <si>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</si>
  <si>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</si>
  <si>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</si>
  <si>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</si>
  <si>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</si>
  <si>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</si>
  <si>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</si>
  <si>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</si>
  <si>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</si>
  <si>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</si>
  <si>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</si>
  <si>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</si>
  <si>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</si>
  <si>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</si>
  <si>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</si>
  <si>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</si>
  <si>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</si>
  <si>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</si>
  <si>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</si>
  <si>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</si>
  <si>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</si>
  <si>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</si>
  <si>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</si>
  <si>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</si>
  <si>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</si>
  <si>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</si>
  <si>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</si>
  <si>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</si>
  <si>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</si>
  <si>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</si>
  <si>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</si>
  <si>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</si>
  <si>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</si>
  <si>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</si>
  <si>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</si>
  <si>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</si>
  <si>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</si>
  <si>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</si>
  <si>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</si>
  <si>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</si>
  <si>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</si>
  <si>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</si>
  <si>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</si>
  <si>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</si>
  <si>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</si>
  <si>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</si>
  <si>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</si>
  <si>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</si>
  <si>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</si>
  <si>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</si>
  <si>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</si>
  <si>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</si>
  <si>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</si>
  <si>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</si>
  <si>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</si>
  <si>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</si>
  <si>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</si>
  <si>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</si>
  <si>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</si>
  <si>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</si>
  <si>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</si>
  <si>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</si>
  <si>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</si>
  <si>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</si>
  <si>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</si>
  <si>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</si>
  <si>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</si>
  <si>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</si>
  <si>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</si>
  <si>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</si>
  <si>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</si>
  <si>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</si>
  <si>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</si>
  <si>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</si>
  <si>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</si>
  <si>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</si>
  <si>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</si>
  <si>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</si>
  <si>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</si>
  <si>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</si>
  <si>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</si>
  <si>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</si>
  <si>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</si>
  <si>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</si>
  <si>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</si>
  <si>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</si>
  <si>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</si>
  <si>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</si>
  <si>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</si>
  <si>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</si>
  <si>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</si>
  <si>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</si>
  <si>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</si>
  <si>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</si>
  <si>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</si>
  <si>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</si>
  <si>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</si>
  <si>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</si>
  <si>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</si>
  <si>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</si>
  <si>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</si>
  <si>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</si>
  <si>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</si>
  <si>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</si>
  <si>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</si>
  <si>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</si>
  <si>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</si>
  <si>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</si>
  <si>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</si>
  <si>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</si>
  <si>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</si>
  <si>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</si>
  <si>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</si>
  <si>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</si>
  <si>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</si>
  <si>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</si>
  <si>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</si>
  <si>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</si>
  <si>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</si>
  <si>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</si>
  <si>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</si>
  <si>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</si>
  <si>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</si>
  <si>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</si>
  <si>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</si>
  <si>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</si>
  <si>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</si>
  <si>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</si>
  <si>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</si>
  <si>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</si>
  <si>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</si>
  <si>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</si>
  <si>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</si>
  <si>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</si>
  <si>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</si>
  <si>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</si>
  <si>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</si>
  <si>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</si>
  <si>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</si>
  <si>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</si>
  <si>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</si>
  <si>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</si>
  <si>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</si>
  <si>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</si>
  <si>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</si>
  <si>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</si>
  <si>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</si>
  <si>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</si>
  <si>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</si>
  <si>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</si>
  <si>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</si>
  <si>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</si>
  <si>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</si>
  <si>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</si>
  <si>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</si>
  <si>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</si>
  <si>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</si>
  <si>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</si>
  <si>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</si>
  <si>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</si>
  <si>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</si>
  <si>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</si>
  <si>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</si>
  <si>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</si>
  <si>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</si>
  <si>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</si>
  <si>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</si>
  <si>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</si>
  <si>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</si>
  <si>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</si>
  <si>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</si>
  <si>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</si>
  <si>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</si>
  <si>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</si>
  <si>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</si>
  <si>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</si>
  <si>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</si>
  <si>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</si>
  <si>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</si>
  <si>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</si>
  <si>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</si>
  <si>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</si>
  <si>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</si>
  <si>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</si>
  <si>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</si>
  <si>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</si>
  <si>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</si>
  <si>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</si>
  <si>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</si>
  <si>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</si>
  <si>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</si>
  <si>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</si>
  <si>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</si>
  <si>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</si>
  <si>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</si>
  <si>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</si>
  <si>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</si>
  <si>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</si>
  <si>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</si>
  <si>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</si>
  <si>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</si>
  <si>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</si>
  <si>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</si>
  <si>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</si>
  <si>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</si>
  <si>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</si>
  <si>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</si>
  <si>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</si>
  <si>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</si>
  <si>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</si>
  <si>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</si>
  <si>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</si>
  <si>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</si>
  <si>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</si>
  <si>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</si>
  <si>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</si>
  <si>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</si>
  <si>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</si>
  <si>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</si>
  <si>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</si>
  <si>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</si>
  <si>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</si>
  <si>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</si>
  <si>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</si>
  <si>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</si>
  <si>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</si>
  <si>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</si>
  <si>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</si>
  <si>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</si>
  <si>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</si>
  <si>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</si>
  <si>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</si>
  <si>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</si>
  <si>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</si>
  <si>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</si>
  <si>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</si>
  <si>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</si>
  <si>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</si>
  <si>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</si>
  <si>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</si>
  <si>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</si>
  <si>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</si>
  <si>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</si>
  <si>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</si>
  <si>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</si>
  <si>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</si>
  <si>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</si>
  <si>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</si>
  <si>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</si>
  <si>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</si>
  <si>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</si>
  <si>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</si>
  <si>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</si>
  <si>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</si>
  <si>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</si>
  <si>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</si>
  <si>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</si>
  <si>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</si>
  <si>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</si>
  <si>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</si>
  <si>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</si>
  <si>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</si>
  <si>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</si>
  <si>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</si>
  <si>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</si>
  <si>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</si>
  <si>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</si>
  <si>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</si>
  <si>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</si>
  <si>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</si>
  <si>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</si>
  <si>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</si>
  <si>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</si>
  <si>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</si>
  <si>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</si>
  <si>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</si>
  <si>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</si>
  <si>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</si>
  <si>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</si>
  <si>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</si>
  <si>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</si>
  <si>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</si>
  <si>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</si>
  <si>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</si>
  <si>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</si>
  <si>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</si>
  <si>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</si>
  <si>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</si>
  <si>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</si>
  <si>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</si>
  <si>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</si>
  <si>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</si>
  <si>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</si>
  <si>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</si>
  <si>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</si>
  <si>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</si>
  <si>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</si>
  <si>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</si>
  <si>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</si>
  <si>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</si>
  <si>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</si>
  <si>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</si>
  <si>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</si>
  <si>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</si>
  <si>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</si>
  <si>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</si>
  <si>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</si>
  <si>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</si>
  <si>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</si>
  <si>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</si>
  <si>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</si>
  <si>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</si>
  <si>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</si>
  <si>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</si>
  <si>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</si>
  <si>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</si>
  <si>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</si>
  <si>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</si>
  <si>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</si>
  <si>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</si>
  <si>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</si>
  <si>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</si>
  <si>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</si>
  <si>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</si>
  <si>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</si>
  <si>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</si>
  <si>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</si>
  <si>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</si>
  <si>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</si>
  <si>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</si>
  <si>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</si>
  <si>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</si>
  <si>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</si>
  <si>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</si>
  <si>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</si>
  <si>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</si>
  <si>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</si>
  <si>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</si>
  <si>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</si>
  <si>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</si>
  <si>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</si>
  <si>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</si>
  <si>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</si>
  <si>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</si>
  <si>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</si>
  <si>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</si>
  <si>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</si>
  <si>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</si>
  <si>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</si>
  <si>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</si>
  <si>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</si>
  <si>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</si>
  <si>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</si>
  <si>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</si>
  <si>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</si>
  <si>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</si>
  <si>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</si>
  <si>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</si>
  <si>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</si>
  <si>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</si>
  <si>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</si>
  <si>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</si>
  <si>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</si>
  <si>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</si>
  <si>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</si>
  <si>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</si>
  <si>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</si>
  <si>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</si>
  <si>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</si>
  <si>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</si>
  <si>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</si>
  <si>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</si>
  <si>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</si>
  <si>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</si>
  <si>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</si>
  <si>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</si>
  <si>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</si>
  <si>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</si>
  <si>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</si>
  <si>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</si>
  <si>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</si>
  <si>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</si>
  <si>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</si>
  <si>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</si>
  <si>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</si>
  <si>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</si>
  <si>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</si>
  <si>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</si>
  <si>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</si>
  <si>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</si>
  <si>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</si>
  <si>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</si>
  <si>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</si>
  <si>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</si>
  <si>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</si>
  <si>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</si>
  <si>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</si>
  <si>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</si>
  <si>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</si>
  <si>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</si>
  <si>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</si>
  <si>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</si>
  <si>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</si>
  <si>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</si>
  <si>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</si>
  <si>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</si>
  <si>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</si>
  <si>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</si>
  <si>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</si>
  <si>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</si>
  <si>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</si>
  <si>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</si>
  <si>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</si>
  <si>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</si>
  <si>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</si>
  <si>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</si>
  <si>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</si>
  <si>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</si>
  <si>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</si>
  <si>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</si>
  <si>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</si>
  <si>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</si>
  <si>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</si>
  <si>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</si>
  <si>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</si>
  <si>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</si>
  <si>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</si>
  <si>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</si>
  <si>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</si>
  <si>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</si>
  <si>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</si>
  <si>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</si>
  <si>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</si>
  <si>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</si>
  <si>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</si>
  <si>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</si>
  <si>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</si>
  <si>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</si>
  <si>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</si>
  <si>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</si>
  <si>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</si>
  <si>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</si>
  <si>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</si>
  <si>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</si>
  <si>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</si>
  <si>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</si>
  <si>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</si>
  <si>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</si>
  <si>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</si>
  <si>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</si>
  <si>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</si>
  <si>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</si>
  <si>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</si>
  <si>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</si>
  <si>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</si>
  <si>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</si>
  <si>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</si>
  <si>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</si>
  <si>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</si>
  <si>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</si>
  <si>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</si>
  <si>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</si>
  <si>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</si>
  <si>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</si>
  <si>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</si>
  <si>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</si>
  <si>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</si>
  <si>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</si>
  <si>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</si>
  <si>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</si>
  <si>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</si>
  <si>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</si>
  <si>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</si>
  <si>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</si>
  <si>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</si>
  <si>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</si>
  <si>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</si>
  <si>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</si>
  <si>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</si>
  <si>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</si>
  <si>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</si>
  <si>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</si>
  <si>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</si>
  <si>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</si>
  <si>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</si>
  <si>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</si>
  <si>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</si>
  <si>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</si>
  <si>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</si>
  <si>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</si>
  <si>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</si>
  <si>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</si>
  <si>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</si>
  <si>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</si>
  <si>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</si>
  <si>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</si>
  <si>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</si>
  <si>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</si>
  <si>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</si>
  <si>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</si>
  <si>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</si>
  <si>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</si>
  <si>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</si>
  <si>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</si>
  <si>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</si>
  <si>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</si>
  <si>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</si>
  <si>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</si>
  <si>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</si>
  <si>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</si>
  <si>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</si>
  <si>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</si>
  <si>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</si>
  <si>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</si>
  <si>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</si>
  <si>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</si>
  <si>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</si>
  <si>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</si>
  <si>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</si>
  <si>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</si>
  <si>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</si>
  <si>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</si>
  <si>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</si>
  <si>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</si>
  <si>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</si>
  <si>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</si>
  <si>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</si>
  <si>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</si>
  <si>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</si>
  <si>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</si>
  <si>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</si>
  <si>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</si>
  <si>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</si>
  <si>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</si>
  <si>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</si>
  <si>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</si>
  <si>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</si>
  <si>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</si>
  <si>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</si>
  <si>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</si>
  <si>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</si>
  <si>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</si>
  <si>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</si>
  <si>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</si>
  <si>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</si>
  <si>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</si>
  <si>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</si>
  <si>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</si>
  <si>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</si>
  <si>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</si>
  <si>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</si>
  <si>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</si>
  <si>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</si>
  <si>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</si>
  <si>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</si>
  <si>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</si>
  <si>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</si>
  <si>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</si>
  <si>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</si>
  <si>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</si>
  <si>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</si>
  <si>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</si>
  <si>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</si>
  <si>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</si>
  <si>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</si>
  <si>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</si>
  <si>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</si>
  <si>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</si>
  <si>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</si>
  <si>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</si>
  <si>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</si>
  <si>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</si>
  <si>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</si>
  <si>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</si>
  <si>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</si>
  <si>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</si>
  <si>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</si>
  <si>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</si>
  <si>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</si>
  <si>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</si>
  <si>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</si>
  <si>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</si>
  <si>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</si>
  <si>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</si>
  <si>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</si>
  <si>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</si>
  <si>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</si>
  <si>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</si>
  <si>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</si>
  <si>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</si>
  <si>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</si>
  <si>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</si>
  <si>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</si>
  <si>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</si>
  <si>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</si>
  <si>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</si>
  <si>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</si>
  <si>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</si>
  <si>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</si>
  <si>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</si>
  <si>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</si>
  <si>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</si>
  <si>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</si>
  <si>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</si>
  <si>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</si>
  <si>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</si>
  <si>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</si>
  <si>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</si>
  <si>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</si>
  <si>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</si>
  <si>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</si>
  <si>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</si>
  <si>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</si>
  <si>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</si>
  <si>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</si>
  <si>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</si>
  <si>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</si>
  <si>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</si>
  <si>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</si>
  <si>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</si>
  <si>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</si>
  <si>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</si>
  <si>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</si>
  <si>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</si>
  <si>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</si>
  <si>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</si>
  <si>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</si>
  <si>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</si>
  <si>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</si>
  <si>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</si>
  <si>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</si>
  <si>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</si>
  <si>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</si>
  <si>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</si>
  <si>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</si>
  <si>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</si>
  <si>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</si>
  <si>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</si>
  <si>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</si>
  <si>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</si>
  <si>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</si>
  <si>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</si>
  <si>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</si>
  <si>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</si>
  <si>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</si>
  <si>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</si>
  <si>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</si>
  <si>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</si>
  <si>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</si>
  <si>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</si>
  <si>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</si>
  <si>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</si>
  <si>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</si>
  <si>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</si>
  <si>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</si>
  <si>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</si>
  <si>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</si>
  <si>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</si>
  <si>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</si>
  <si>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</si>
  <si>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</si>
  <si>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</si>
  <si>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</si>
  <si>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</si>
  <si>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</si>
  <si>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</si>
  <si>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</si>
  <si>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</si>
  <si>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</si>
  <si>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</si>
  <si>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</si>
  <si>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</si>
  <si>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</si>
  <si>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</si>
  <si>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</si>
  <si>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</si>
  <si>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</si>
  <si>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</si>
  <si>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</si>
  <si>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</si>
  <si>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</si>
  <si>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</si>
  <si>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</si>
  <si>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</si>
  <si>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</si>
  <si>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</si>
  <si>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</si>
  <si>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</si>
  <si>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</si>
  <si>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</si>
  <si>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</si>
  <si>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</si>
  <si>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</si>
  <si>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</si>
  <si>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</si>
  <si>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</si>
  <si>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</si>
  <si>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</si>
  <si>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</si>
  <si>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</si>
  <si>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</si>
  <si>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</si>
  <si>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</si>
  <si>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</si>
  <si>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</si>
  <si>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</si>
  <si>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</si>
  <si>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</si>
  <si>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</si>
  <si>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</si>
  <si>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</si>
  <si>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</si>
  <si>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</si>
  <si>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</si>
  <si>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</si>
  <si>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</si>
  <si>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</si>
  <si>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</si>
  <si>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</si>
  <si>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</si>
  <si>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</si>
  <si>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</si>
  <si>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</si>
  <si>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</si>
  <si>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</si>
  <si>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</si>
  <si>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</si>
  <si>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</si>
  <si>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</si>
  <si>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</si>
  <si>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</si>
  <si>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</si>
  <si>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</si>
  <si>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</si>
  <si>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</si>
  <si>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</si>
  <si>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</si>
  <si>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</si>
  <si>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</si>
  <si>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</si>
  <si>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</si>
  <si>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</si>
  <si>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</si>
  <si>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</si>
  <si>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</si>
  <si>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</si>
  <si>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</si>
  <si>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</si>
  <si>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</si>
  <si>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</si>
  <si>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</si>
  <si>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</si>
  <si>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</si>
  <si>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</si>
  <si>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</si>
  <si>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</si>
  <si>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</si>
  <si>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</si>
  <si>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</si>
  <si>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</si>
  <si>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</si>
  <si>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</si>
  <si>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</si>
  <si>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</si>
  <si>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</si>
  <si>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</si>
  <si>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</si>
  <si>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</si>
  <si>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</si>
  <si>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</si>
  <si>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</si>
  <si>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</si>
  <si>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</si>
  <si>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</si>
  <si>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</si>
  <si>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</si>
  <si>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</si>
  <si>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</si>
  <si>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</si>
  <si>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</si>
  <si>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</si>
  <si>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</si>
  <si>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</si>
  <si>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</si>
  <si>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</si>
  <si>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</si>
  <si>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</si>
  <si>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</si>
  <si>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</si>
  <si>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</si>
  <si>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</si>
  <si>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</si>
  <si>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</si>
  <si>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</si>
  <si>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</si>
  <si>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</si>
  <si>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</si>
  <si>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</si>
  <si>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</si>
  <si>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</si>
  <si>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</si>
  <si>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</si>
  <si>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</si>
  <si>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</si>
  <si>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</si>
  <si>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</si>
  <si>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</si>
  <si>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</si>
  <si>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</si>
  <si>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</si>
  <si>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</si>
  <si>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</si>
  <si>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</si>
  <si>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</si>
  <si>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</si>
  <si>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</si>
  <si>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</si>
  <si>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</si>
  <si>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</si>
  <si>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</si>
  <si>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</si>
  <si>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</si>
  <si>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</si>
  <si>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</si>
  <si>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</si>
  <si>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</si>
  <si>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</si>
  <si>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</si>
  <si>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</si>
  <si>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</si>
  <si>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</si>
  <si>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</si>
  <si>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</si>
  <si>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</si>
  <si>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</si>
  <si>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</si>
  <si>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</si>
  <si>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</si>
  <si>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</si>
  <si>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</si>
  <si>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</si>
  <si>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</si>
  <si>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</si>
  <si>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</si>
  <si>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</si>
  <si>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</si>
  <si>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</si>
  <si>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</si>
  <si>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</si>
  <si>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</si>
  <si>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</si>
  <si>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</si>
  <si>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</si>
  <si>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</si>
  <si>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</si>
  <si>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</si>
  <si>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</si>
  <si>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</si>
  <si>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</si>
  <si>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</si>
  <si>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</si>
  <si>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</si>
  <si>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</si>
  <si>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</si>
  <si>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</si>
  <si>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</si>
  <si>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</si>
  <si>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</si>
  <si>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</si>
  <si>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</si>
  <si>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</si>
  <si>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</si>
  <si>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</si>
  <si>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</si>
  <si>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</si>
  <si>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</si>
  <si>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</si>
  <si>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</si>
  <si>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</si>
  <si>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</si>
  <si>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</si>
  <si>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</si>
  <si>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</si>
  <si>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</si>
  <si>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</si>
  <si>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</si>
  <si>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</si>
  <si>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</si>
  <si>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</si>
  <si>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</si>
  <si>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</si>
  <si>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</si>
  <si>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</si>
  <si>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</si>
  <si>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</si>
  <si>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</si>
  <si>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</si>
  <si>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</si>
  <si>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</si>
  <si>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</si>
  <si>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</si>
  <si>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</si>
  <si>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</si>
  <si>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</si>
  <si>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</si>
  <si>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</si>
  <si>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</si>
  <si>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</si>
  <si>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</si>
  <si>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</si>
  <si>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</si>
  <si>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</si>
  <si>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</si>
  <si>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</si>
  <si>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</si>
  <si>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</si>
  <si>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</si>
  <si>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</si>
  <si>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</si>
  <si>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</si>
  <si>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</si>
  <si>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</si>
  <si>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</si>
  <si>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</si>
  <si>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</si>
  <si>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</si>
  <si>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</si>
  <si>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</si>
  <si>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</si>
  <si>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</si>
  <si>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</si>
  <si>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</si>
  <si>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</si>
  <si>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</si>
  <si>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</si>
  <si>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</si>
  <si>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</si>
  <si>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</si>
  <si>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</si>
  <si>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</si>
  <si>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</si>
  <si>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</si>
  <si>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</si>
  <si>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</si>
  <si>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</si>
  <si>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</si>
  <si>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</si>
  <si>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</si>
  <si>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</si>
  <si>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</si>
  <si>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</si>
  <si>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</si>
  <si>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</si>
  <si>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</si>
  <si>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</si>
  <si>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</si>
  <si>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</si>
  <si>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</si>
  <si>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</si>
  <si>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</si>
  <si>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</si>
  <si>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</si>
  <si>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</si>
  <si>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</si>
  <si>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</si>
  <si>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</si>
  <si>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</si>
  <si>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</si>
  <si>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</si>
  <si>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</si>
  <si>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</si>
  <si>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</si>
  <si>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</si>
  <si>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</si>
  <si>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</si>
  <si>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</si>
  <si>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</si>
  <si>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</si>
  <si>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</si>
  <si>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</si>
  <si>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</si>
  <si>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</si>
  <si>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</si>
  <si>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</si>
  <si>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</si>
  <si>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</si>
  <si>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</si>
  <si>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</si>
  <si>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</si>
  <si>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</si>
  <si>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</si>
  <si>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</si>
  <si>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</si>
  <si>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</si>
  <si>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</si>
  <si>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</si>
  <si>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</si>
  <si>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</si>
  <si>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</si>
  <si>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</si>
  <si>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</si>
  <si>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</si>
  <si>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</si>
  <si>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</si>
  <si>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</si>
  <si>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</si>
  <si>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</si>
  <si>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</si>
  <si>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</si>
  <si>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</si>
  <si>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</si>
  <si>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</si>
  <si>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</si>
  <si>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</si>
  <si>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</si>
  <si>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</si>
  <si>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</si>
  <si>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</si>
  <si>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</si>
  <si>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</si>
  <si>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</si>
  <si>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</si>
  <si>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</si>
  <si>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</si>
  <si>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</si>
  <si>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</si>
  <si>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</si>
  <si>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</si>
  <si>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</si>
  <si>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</si>
  <si>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</si>
  <si>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</si>
  <si>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</si>
  <si>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</si>
  <si>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</si>
  <si>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</si>
  <si>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</si>
  <si>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</si>
  <si>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</si>
  <si>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</si>
  <si>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</si>
  <si>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</si>
  <si>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</si>
  <si>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</si>
  <si>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</si>
  <si>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</si>
  <si>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</si>
  <si>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</si>
  <si>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</si>
  <si>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</si>
  <si>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</si>
  <si>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</si>
  <si>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</si>
  <si>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</si>
  <si>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</si>
  <si>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</si>
  <si>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</si>
  <si>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</si>
  <si>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</si>
  <si>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</si>
  <si>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</si>
  <si>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</si>
  <si>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</si>
  <si>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</si>
  <si>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</si>
  <si>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</si>
  <si>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</si>
  <si>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</si>
  <si>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</si>
  <si>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</si>
  <si>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</si>
  <si>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</si>
  <si>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</si>
  <si>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</si>
  <si>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</si>
  <si>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</si>
  <si>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</si>
  <si>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</si>
  <si>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</si>
  <si>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</si>
  <si>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</si>
  <si>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</si>
  <si>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</si>
  <si>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</si>
  <si>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</si>
  <si>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</si>
  <si>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</si>
  <si>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</si>
  <si>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</si>
  <si>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</si>
  <si>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</si>
  <si>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</si>
  <si>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</si>
  <si>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</si>
  <si>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</si>
  <si>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</si>
  <si>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</si>
  <si>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</si>
  <si>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</si>
  <si>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</si>
  <si>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</si>
  <si>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</si>
  <si>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</si>
  <si>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</si>
  <si>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</si>
  <si>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</si>
  <si>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</si>
  <si>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</si>
  <si>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</si>
  <si>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</si>
  <si>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</si>
  <si>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</si>
  <si>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</si>
  <si>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</si>
  <si>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</si>
  <si>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</si>
  <si>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</si>
  <si>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</si>
  <si>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</si>
  <si>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</si>
  <si>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</si>
  <si>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</si>
  <si>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</si>
  <si>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</si>
  <si>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</si>
  <si>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</si>
  <si>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</si>
  <si>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</si>
  <si>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</si>
  <si>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</si>
  <si>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</si>
  <si>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</si>
  <si>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</si>
  <si>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</si>
  <si>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</si>
  <si>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</si>
  <si>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</si>
  <si>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</si>
  <si>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</si>
  <si>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</si>
  <si>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</si>
  <si>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</si>
  <si>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</si>
  <si>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</si>
  <si>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</si>
  <si>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</si>
  <si>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</si>
  <si>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</si>
  <si>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</si>
  <si>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</si>
  <si>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</si>
  <si>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</si>
  <si>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</si>
  <si>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</si>
  <si>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</si>
  <si>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</si>
  <si>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</si>
  <si>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</si>
  <si>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</si>
  <si>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</si>
  <si>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</si>
  <si>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</si>
  <si>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</si>
  <si>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</si>
  <si>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</si>
  <si>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</si>
  <si>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</si>
  <si>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</si>
  <si>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</si>
  <si>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</si>
  <si>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</si>
  <si>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</si>
  <si>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</si>
  <si>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</si>
  <si>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</si>
  <si>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</si>
  <si>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</si>
  <si>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</si>
  <si>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</si>
  <si>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</si>
  <si>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</si>
  <si>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</si>
  <si>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</si>
  <si>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</si>
  <si>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</si>
  <si>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</si>
  <si>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</si>
  <si>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</si>
  <si>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</si>
  <si>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</si>
  <si>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</si>
  <si>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</si>
  <si>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</si>
  <si>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</si>
  <si>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</si>
  <si>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</si>
  <si>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</si>
  <si>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</si>
  <si>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</si>
  <si>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</si>
  <si>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</si>
  <si>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</si>
  <si>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</si>
  <si>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</si>
  <si>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</si>
  <si>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</si>
  <si>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</si>
  <si>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</si>
  <si>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</si>
  <si>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</si>
  <si>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</si>
  <si>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</si>
  <si>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</si>
  <si>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</si>
  <si>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</si>
  <si>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</si>
  <si>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</si>
  <si>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</si>
  <si>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</si>
  <si>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</si>
  <si>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</si>
  <si>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</si>
  <si>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</si>
  <si>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</si>
  <si>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</si>
  <si>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</si>
  <si>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</si>
  <si>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</si>
  <si>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</si>
  <si>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</si>
  <si>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</si>
  <si>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</si>
  <si>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</si>
  <si>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</si>
  <si>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</si>
  <si>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</si>
  <si>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</si>
  <si>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</si>
  <si>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</si>
  <si>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</si>
  <si>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</si>
  <si>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</si>
  <si>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</si>
  <si>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</si>
  <si>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</si>
  <si>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</si>
  <si>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</si>
  <si>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</si>
  <si>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</si>
  <si>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</si>
  <si>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</si>
  <si>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</si>
  <si>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</si>
  <si>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</si>
  <si>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</si>
  <si>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</si>
  <si>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</si>
  <si>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</si>
  <si>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</si>
  <si>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</si>
  <si>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</si>
  <si>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</si>
  <si>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</si>
  <si>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</si>
  <si>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</si>
  <si>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</si>
  <si>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</si>
  <si>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</si>
  <si>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</si>
  <si>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</si>
  <si>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</si>
  <si>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</si>
  <si>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</si>
  <si>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</si>
  <si>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</si>
  <si>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</si>
  <si>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</si>
  <si>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</si>
  <si>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</si>
  <si>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</si>
  <si>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</si>
  <si>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</si>
  <si>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</si>
  <si>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</si>
  <si>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</si>
  <si>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</si>
  <si>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</si>
  <si>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</si>
  <si>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</si>
  <si>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</si>
  <si>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</si>
  <si>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</si>
  <si>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</si>
  <si>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</si>
  <si>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</si>
  <si>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</si>
  <si>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</si>
  <si>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</si>
  <si>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</si>
  <si>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</si>
  <si>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</si>
  <si>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</si>
  <si>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</si>
  <si>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</si>
  <si>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</si>
  <si>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</si>
  <si>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</si>
  <si>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</si>
  <si>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</si>
  <si>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</si>
  <si>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</si>
  <si>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</si>
  <si>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</si>
  <si>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</si>
  <si>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</si>
  <si>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</si>
  <si>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</si>
  <si>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</si>
  <si>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</si>
  <si>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</si>
  <si>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</si>
  <si>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</si>
  <si>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</si>
  <si>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</si>
  <si>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</si>
  <si>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</si>
  <si>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</si>
  <si>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</si>
  <si>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</si>
  <si>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</si>
  <si>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</si>
  <si>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</si>
  <si>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</si>
  <si>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</si>
  <si>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</si>
  <si>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</si>
  <si>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</si>
  <si>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</si>
  <si>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</si>
  <si>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</si>
  <si>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</si>
  <si>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</si>
  <si>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</si>
  <si>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</si>
  <si>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</si>
  <si>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</si>
  <si>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</si>
  <si>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</si>
  <si>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</si>
  <si>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</si>
  <si>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</si>
  <si>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</si>
  <si>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</si>
  <si>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</si>
  <si>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</si>
  <si>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</si>
  <si>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</si>
  <si>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</si>
  <si>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</si>
  <si>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</si>
  <si>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</si>
  <si>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</si>
  <si>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</si>
  <si>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</si>
  <si>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</si>
  <si>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</si>
  <si>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</si>
  <si>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</si>
  <si>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</si>
  <si>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</si>
  <si>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</si>
  <si>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</si>
  <si>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</si>
  <si>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</si>
  <si>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</si>
  <si>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</si>
  <si>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</si>
  <si>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</si>
  <si>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</si>
  <si>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</si>
  <si>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</si>
  <si>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</si>
  <si>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</si>
  <si>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</si>
  <si>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</si>
  <si>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</si>
  <si>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</si>
  <si>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</si>
  <si>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</si>
  <si>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</si>
  <si>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</si>
  <si>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</si>
  <si>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</si>
  <si>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</si>
  <si>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</si>
  <si>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</si>
  <si>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</si>
  <si>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</si>
  <si>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</si>
  <si>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</si>
  <si>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</si>
  <si>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</si>
  <si>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</si>
  <si>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</si>
  <si>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</si>
  <si>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</si>
  <si>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</si>
  <si>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</si>
  <si>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</si>
  <si>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</si>
  <si>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</si>
  <si>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</si>
  <si>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</si>
  <si>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</si>
  <si>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</si>
  <si>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</si>
  <si>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</si>
  <si>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</si>
  <si>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</si>
  <si>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</si>
  <si>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</si>
  <si>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</si>
  <si>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</si>
  <si>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</si>
  <si>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</si>
  <si>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</si>
  <si>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</si>
  <si>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</si>
  <si>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</si>
  <si>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</si>
  <si>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</si>
  <si>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</si>
  <si>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</si>
  <si>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</si>
  <si>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</si>
  <si>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</si>
  <si>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</si>
  <si>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</si>
  <si>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</si>
  <si>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</si>
  <si>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</si>
  <si>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</si>
  <si>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</si>
  <si>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</si>
  <si>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</si>
  <si>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</si>
  <si>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</si>
  <si>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</si>
  <si>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</si>
  <si>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</si>
  <si>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</si>
  <si>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</si>
  <si>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</si>
  <si>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</si>
  <si>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</si>
  <si>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</si>
  <si>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</si>
  <si>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</si>
  <si>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</si>
  <si>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</si>
  <si>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</si>
  <si>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</si>
  <si>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</si>
  <si>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</si>
  <si>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</si>
  <si>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</si>
  <si>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</si>
  <si>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</si>
  <si>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</si>
  <si>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</si>
  <si>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</si>
  <si>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</si>
  <si>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</si>
  <si>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</si>
  <si>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</si>
  <si>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</si>
  <si>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</si>
  <si>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</si>
  <si>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</si>
  <si>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</si>
  <si>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</si>
  <si>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</si>
  <si>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</si>
  <si>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</si>
  <si>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</si>
  <si>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</si>
  <si>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</si>
  <si>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</si>
  <si>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</si>
  <si>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</si>
  <si>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</si>
  <si>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</si>
  <si>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</si>
  <si>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</si>
  <si>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</si>
  <si>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</si>
  <si>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</si>
  <si>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</si>
  <si>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</si>
  <si>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</si>
  <si>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</si>
  <si>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</si>
  <si>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</si>
  <si>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</si>
  <si>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</si>
  <si>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</si>
  <si>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</si>
  <si>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</si>
  <si>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</si>
  <si>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</si>
  <si>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</si>
  <si>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</si>
  <si>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</si>
  <si>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</si>
  <si>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</si>
  <si>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</si>
  <si>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</si>
  <si>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</si>
  <si>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</si>
  <si>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</si>
  <si>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</si>
  <si>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</si>
  <si>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</si>
  <si>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</si>
  <si>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</si>
  <si>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</si>
  <si>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</si>
  <si>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</si>
  <si>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</si>
  <si>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</si>
  <si>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</si>
  <si>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</si>
  <si>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</si>
  <si>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</si>
  <si>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</si>
  <si>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</si>
  <si>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</si>
  <si>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</si>
  <si>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</si>
  <si>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</si>
  <si>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</si>
  <si>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</si>
  <si>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</si>
  <si>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</si>
  <si>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</si>
  <si>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</si>
  <si>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</si>
  <si>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</si>
  <si>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</si>
  <si>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</si>
  <si>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</si>
  <si>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</si>
  <si>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</si>
  <si>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</si>
  <si>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</si>
  <si>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</si>
  <si>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</si>
  <si>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</si>
  <si>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</si>
  <si>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</si>
  <si>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</si>
  <si>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</si>
  <si>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</si>
  <si>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</si>
  <si>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</si>
  <si>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</si>
  <si>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</si>
  <si>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</si>
  <si>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</si>
  <si>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</si>
  <si>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</si>
  <si>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</si>
  <si>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</si>
  <si>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</si>
  <si>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</si>
  <si>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</si>
  <si>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</si>
  <si>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</si>
  <si>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</si>
  <si>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</si>
  <si>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</si>
  <si>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</si>
  <si>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</si>
  <si>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</si>
  <si>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</si>
  <si>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</si>
  <si>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</si>
  <si>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</si>
  <si>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</si>
  <si>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</si>
  <si>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</si>
  <si>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</si>
  <si>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</si>
  <si>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</si>
  <si>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</si>
  <si>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</si>
  <si>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</si>
  <si>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</si>
  <si>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</si>
  <si>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</si>
  <si>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</si>
  <si>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</si>
  <si>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</si>
  <si>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</si>
  <si>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</si>
  <si>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</si>
  <si>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</si>
  <si>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</si>
  <si>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</si>
  <si>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</si>
  <si>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</si>
  <si>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</si>
  <si>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</si>
  <si>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</si>
  <si>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</si>
  <si>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</si>
  <si>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</si>
  <si>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</si>
  <si>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</si>
  <si>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</si>
  <si>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</si>
  <si>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</si>
  <si>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</si>
  <si>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</si>
  <si>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</si>
  <si>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</si>
  <si>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</si>
  <si>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</si>
  <si>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</si>
  <si>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</si>
  <si>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</si>
  <si>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</si>
  <si>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</si>
  <si>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</si>
  <si>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</si>
  <si>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</si>
  <si>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</si>
  <si>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</si>
  <si>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</si>
  <si>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</si>
  <si>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</si>
  <si>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</si>
  <si>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</si>
  <si>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</si>
  <si>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</si>
  <si>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</si>
  <si>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</si>
  <si>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</si>
  <si>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</si>
  <si>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</si>
  <si>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</si>
  <si>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</si>
  <si>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</si>
  <si>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</si>
  <si>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</si>
  <si>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</si>
  <si>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</si>
  <si>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</si>
  <si>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</si>
  <si>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</si>
  <si>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</si>
  <si>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</si>
  <si>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</si>
  <si>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</si>
  <si>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</si>
  <si>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</si>
  <si>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</si>
  <si>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</si>
  <si>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</si>
  <si>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</si>
  <si>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</si>
  <si>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</si>
  <si>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</si>
  <si>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</si>
  <si>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</si>
  <si>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</si>
  <si>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</si>
  <si>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</si>
  <si>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</si>
  <si>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</si>
  <si>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</si>
  <si>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</si>
  <si>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</si>
  <si>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</si>
  <si>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</si>
  <si>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</si>
  <si>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</si>
  <si>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</si>
  <si>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</si>
  <si>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</si>
  <si>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</si>
  <si>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</si>
  <si>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</si>
  <si>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</si>
  <si>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</si>
  <si>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</si>
  <si>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</si>
  <si>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</si>
  <si>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</si>
  <si>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</si>
  <si>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</si>
  <si>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</si>
  <si>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</si>
  <si>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</si>
  <si>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</si>
  <si>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</si>
  <si>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</si>
  <si>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</si>
  <si>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</si>
  <si>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</si>
  <si>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</si>
  <si>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</si>
  <si>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</si>
  <si>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</si>
  <si>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</si>
  <si>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</si>
  <si>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</si>
  <si>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</si>
  <si>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</si>
  <si>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</si>
  <si>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</si>
  <si>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</si>
  <si>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</si>
  <si>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</si>
  <si>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</si>
  <si>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</si>
  <si>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</si>
  <si>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</si>
  <si>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</si>
  <si>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</si>
  <si>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</si>
  <si>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</si>
  <si>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</si>
  <si>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</si>
  <si>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</si>
  <si>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</si>
  <si>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</si>
  <si>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</si>
  <si>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</si>
  <si>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</si>
  <si>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</si>
  <si>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</si>
  <si>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</si>
  <si>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</si>
  <si>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</si>
  <si>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</si>
  <si>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</si>
  <si>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</si>
  <si>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</si>
  <si>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</si>
  <si>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</si>
  <si>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</si>
  <si>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</si>
  <si>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</si>
  <si>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</si>
  <si>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</si>
  <si>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</si>
  <si>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</si>
  <si>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</si>
  <si>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</si>
  <si>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</si>
  <si>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</si>
  <si>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</si>
  <si>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</si>
  <si>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</si>
  <si>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</si>
  <si>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</si>
  <si>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</si>
  <si>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</si>
  <si>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</si>
  <si>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</si>
  <si>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</si>
  <si>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</si>
  <si>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</si>
  <si>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</si>
  <si>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</si>
  <si>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</si>
  <si>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</si>
  <si>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</si>
  <si>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</si>
  <si>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</si>
  <si>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</si>
  <si>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</si>
  <si>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</si>
  <si>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</si>
  <si>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</si>
  <si>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</si>
  <si>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</si>
  <si>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</si>
  <si>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</si>
  <si>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</si>
  <si>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</si>
  <si>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</si>
  <si>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</si>
  <si>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</si>
  <si>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</si>
  <si>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</si>
  <si>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</si>
  <si>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</si>
  <si>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</si>
  <si>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</si>
  <si>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</si>
  <si>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</si>
  <si>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</si>
  <si>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</si>
  <si>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</si>
  <si>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</si>
  <si>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</si>
  <si>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</si>
  <si>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</si>
  <si>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</si>
  <si>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</si>
  <si>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</si>
  <si>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</si>
  <si>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</si>
  <si>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</si>
  <si>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</si>
  <si>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</si>
  <si>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</si>
  <si>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</si>
  <si>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</si>
  <si>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</si>
  <si>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</si>
  <si>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</si>
  <si>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</si>
  <si>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</si>
  <si>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</si>
  <si>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</si>
  <si>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</si>
  <si>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</si>
  <si>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</si>
  <si>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</si>
  <si>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</si>
  <si>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</si>
  <si>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</si>
  <si>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</si>
  <si>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</si>
  <si>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</si>
  <si>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</si>
  <si>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</si>
  <si>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</si>
  <si>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</si>
  <si>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</si>
  <si>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</si>
  <si>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</si>
  <si>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</si>
  <si>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</si>
  <si>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</si>
  <si>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</si>
  <si>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</si>
  <si>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</si>
  <si>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</si>
  <si>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</si>
  <si>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</si>
  <si>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</si>
  <si>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</si>
  <si>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</si>
  <si>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</si>
  <si>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</si>
  <si>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</si>
  <si>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</si>
  <si>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</si>
  <si>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</si>
  <si>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</si>
  <si>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</si>
  <si>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</si>
  <si>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</si>
  <si>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</si>
  <si>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</si>
  <si>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</si>
  <si>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</si>
  <si>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</si>
  <si>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</si>
  <si>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</si>
  <si>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</si>
  <si>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</si>
  <si>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</si>
  <si>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</si>
  <si>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</si>
  <si>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</si>
  <si>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</si>
  <si>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</si>
  <si>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</si>
  <si>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</si>
  <si>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</si>
  <si>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</si>
  <si>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</si>
  <si>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</si>
  <si>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</si>
  <si>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</si>
  <si>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</si>
  <si>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</si>
  <si>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</si>
  <si>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</si>
  <si>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</si>
  <si>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</si>
  <si>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</si>
  <si>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</si>
  <si>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</si>
  <si>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</si>
  <si>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</si>
  <si>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</si>
  <si>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</si>
  <si>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</si>
  <si>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</si>
  <si>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</si>
  <si>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</si>
  <si>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</si>
  <si>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</si>
  <si>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</si>
  <si>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</si>
  <si>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</si>
  <si>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</si>
  <si>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</si>
  <si>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</si>
  <si>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</si>
  <si>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</si>
  <si>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</si>
  <si>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</si>
  <si>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</si>
  <si>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</si>
  <si>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</si>
  <si>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</si>
  <si>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</si>
  <si>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</si>
  <si>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</si>
  <si>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</si>
  <si>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</si>
  <si>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</si>
  <si>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</si>
  <si>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</si>
  <si>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</si>
  <si>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</si>
  <si>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</si>
  <si>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</si>
  <si>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</si>
  <si>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</si>
  <si>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</si>
  <si>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</si>
  <si>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</si>
  <si>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</si>
  <si>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</si>
  <si>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</si>
  <si>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</si>
  <si>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</si>
  <si>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</si>
  <si>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</si>
  <si>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</si>
  <si>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</si>
  <si>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</si>
  <si>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</si>
  <si>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</si>
  <si>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</si>
  <si>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</si>
  <si>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</si>
  <si>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</si>
  <si>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</si>
  <si>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</si>
  <si>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</si>
  <si>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</si>
  <si>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</si>
  <si>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</si>
  <si>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</si>
  <si>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</si>
  <si>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</si>
  <si>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</si>
  <si>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</si>
  <si>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</si>
  <si>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</si>
  <si>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</si>
  <si>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</si>
  <si>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</si>
  <si>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</si>
  <si>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</si>
  <si>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</si>
  <si>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</si>
  <si>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</si>
  <si>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</si>
  <si>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</si>
  <si>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</si>
  <si>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</si>
  <si>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</si>
  <si>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</si>
  <si>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</si>
  <si>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</si>
  <si>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</si>
  <si>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</si>
  <si>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</si>
  <si>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</si>
  <si>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</si>
  <si>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</si>
  <si>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</si>
  <si>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</si>
  <si>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</si>
  <si>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</si>
  <si>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</si>
  <si>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</si>
  <si>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</si>
  <si>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</si>
  <si>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</si>
  <si>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</si>
  <si>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</si>
  <si>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</si>
  <si>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</si>
  <si>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</si>
  <si>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</si>
  <si>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</si>
  <si>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</si>
  <si>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</si>
  <si>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</si>
  <si>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</si>
  <si>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</si>
  <si>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</si>
  <si>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</si>
  <si>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</si>
  <si>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</si>
  <si>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</si>
  <si>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</si>
  <si>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</si>
  <si>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</si>
  <si>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</si>
  <si>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</si>
  <si>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</si>
  <si>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</si>
  <si>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</si>
  <si>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</si>
  <si>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</si>
  <si>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</si>
  <si>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</si>
  <si>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</si>
  <si>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</si>
  <si>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</si>
  <si>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</si>
  <si>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</si>
  <si>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</si>
  <si>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</si>
  <si>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</si>
  <si>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</si>
  <si>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</si>
  <si>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</si>
  <si>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</si>
  <si>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</si>
  <si>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</si>
  <si>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</si>
  <si>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</si>
  <si>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</si>
  <si>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</si>
  <si>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</si>
  <si>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</si>
  <si>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</si>
  <si>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</si>
  <si>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</si>
  <si>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</si>
  <si>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</si>
  <si>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</si>
  <si>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</si>
  <si>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</si>
  <si>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</si>
  <si>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</si>
  <si>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</si>
  <si>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</si>
  <si>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</si>
  <si>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</si>
  <si>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</si>
  <si>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</si>
  <si>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</si>
  <si>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</si>
  <si>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</si>
  <si>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</si>
  <si>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</si>
  <si>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</si>
  <si>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</si>
  <si>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</si>
  <si>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</si>
  <si>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</si>
  <si>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</si>
  <si>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</si>
  <si>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</si>
  <si>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</si>
  <si>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</si>
  <si>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</si>
  <si>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</si>
  <si>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</si>
  <si>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</si>
  <si>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</si>
  <si>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</si>
  <si>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</si>
  <si>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</si>
  <si>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</si>
  <si>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</si>
  <si>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</si>
  <si>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</si>
  <si>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</si>
  <si>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</si>
  <si>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</si>
  <si>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</si>
  <si>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</si>
  <si>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</si>
  <si>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</si>
  <si>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</si>
  <si>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</si>
  <si>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</si>
  <si>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</si>
  <si>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</si>
  <si>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</si>
  <si>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</si>
  <si>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</si>
  <si>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</si>
  <si>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</si>
  <si>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</si>
  <si>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</si>
  <si>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</si>
  <si>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</si>
  <si>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</si>
  <si>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</si>
  <si>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</si>
  <si>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</si>
  <si>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</si>
  <si>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</si>
  <si>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</si>
  <si>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</si>
  <si>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</si>
  <si>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</si>
  <si>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</si>
  <si>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</si>
  <si>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</si>
  <si>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</si>
  <si>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</si>
  <si>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</si>
  <si>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</si>
  <si>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</si>
  <si>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</si>
  <si>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</si>
  <si>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</si>
  <si>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</si>
  <si>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</si>
  <si>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</si>
  <si>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</si>
  <si>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</si>
  <si>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</si>
  <si>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</si>
  <si>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</si>
  <si>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</si>
  <si>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</si>
  <si>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</si>
  <si>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</si>
  <si>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</si>
  <si>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</si>
  <si>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</si>
  <si>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</si>
  <si>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</si>
  <si>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</si>
  <si>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</si>
  <si>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</si>
  <si>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</si>
  <si>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</si>
  <si>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</si>
  <si>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</si>
  <si>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</si>
  <si>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</si>
  <si>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</si>
  <si>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</si>
  <si>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</si>
  <si>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</si>
  <si>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</si>
  <si>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</si>
  <si>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</si>
  <si>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</si>
  <si>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</si>
  <si>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</si>
  <si>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</si>
  <si>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</si>
  <si>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</si>
  <si>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</si>
  <si>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</si>
  <si>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</si>
  <si>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</si>
  <si>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</si>
  <si>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</si>
  <si>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</si>
  <si>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</si>
  <si>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</si>
  <si>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</si>
  <si>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</si>
  <si>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</si>
  <si>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</si>
  <si>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</si>
  <si>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</si>
  <si>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</si>
  <si>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</si>
  <si>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</si>
  <si>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</si>
  <si>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</si>
  <si>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</si>
  <si>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</si>
  <si>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</si>
  <si>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</si>
  <si>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</si>
  <si>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</si>
  <si>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</si>
  <si>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</si>
  <si>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</si>
  <si>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</si>
  <si>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</si>
  <si>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</si>
  <si>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</si>
  <si>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</si>
  <si>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</si>
  <si>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</si>
  <si>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</si>
  <si>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</si>
  <si>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</si>
  <si>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</si>
  <si>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</si>
  <si>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</si>
  <si>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</si>
  <si>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</si>
  <si>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</si>
  <si>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</si>
  <si>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</si>
  <si>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</si>
  <si>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</si>
  <si>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</si>
  <si>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</si>
  <si>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</si>
  <si>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</si>
  <si>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</si>
  <si>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</si>
  <si>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</si>
  <si>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</si>
  <si>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</si>
  <si>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</si>
  <si>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</si>
  <si>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</si>
  <si>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</si>
  <si>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</si>
  <si>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</si>
  <si>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</si>
  <si>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</si>
  <si>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</si>
  <si>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</si>
  <si>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</si>
  <si>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</si>
  <si>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</si>
  <si>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</si>
  <si>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</si>
  <si>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</si>
  <si>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</si>
  <si>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</si>
  <si>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</si>
  <si>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</si>
  <si>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</si>
  <si>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</si>
  <si>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</si>
  <si>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</si>
  <si>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</si>
  <si>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</si>
  <si>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</si>
  <si>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</si>
  <si>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</si>
  <si>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</si>
  <si>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</si>
  <si>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</si>
  <si>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</si>
  <si>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</si>
  <si>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</si>
  <si>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</si>
  <si>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</si>
  <si>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</si>
  <si>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</si>
  <si>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</si>
  <si>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</si>
  <si>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</si>
  <si>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</si>
  <si>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</si>
  <si>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</si>
  <si>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</si>
  <si>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</si>
  <si>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</si>
  <si>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</si>
  <si>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</si>
  <si>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</si>
  <si>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</si>
  <si>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</si>
  <si>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</si>
  <si>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</si>
  <si>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</si>
  <si>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</si>
  <si>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</si>
  <si>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</si>
  <si>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</si>
  <si>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</si>
  <si>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</si>
  <si>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</si>
  <si>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</si>
  <si>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</si>
  <si>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</si>
  <si>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</si>
  <si>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</si>
  <si>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</si>
  <si>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</si>
  <si>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</si>
  <si>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</si>
  <si>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</si>
  <si>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</si>
  <si>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</si>
  <si>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</si>
  <si>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</si>
  <si>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</si>
  <si>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</si>
  <si>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</si>
  <si>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</si>
  <si>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</si>
  <si>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</si>
  <si>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</si>
  <si>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</si>
  <si>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</si>
  <si>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</si>
  <si>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</si>
  <si>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</si>
  <si>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</si>
  <si>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</si>
  <si>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</si>
  <si>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</si>
  <si>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</si>
  <si>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</si>
  <si>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</si>
  <si>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</si>
  <si>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</si>
  <si>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</si>
  <si>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</si>
  <si>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</si>
  <si>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</si>
  <si>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</si>
  <si>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</si>
  <si>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</si>
  <si>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</si>
  <si>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</si>
  <si>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</si>
  <si>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</si>
  <si>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</si>
  <si>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</si>
  <si>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</si>
  <si>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</si>
  <si>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</si>
  <si>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</si>
  <si>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</si>
  <si>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</si>
  <si>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</si>
  <si>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</si>
  <si>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</si>
  <si>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</si>
  <si>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</si>
  <si>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</si>
  <si>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</si>
  <si>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</si>
  <si>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</si>
  <si>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</si>
  <si>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</si>
  <si>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</si>
  <si>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</si>
  <si>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</si>
  <si>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</si>
  <si>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</si>
  <si>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</si>
  <si>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</si>
  <si>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</si>
  <si>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</si>
  <si>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</si>
  <si>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</si>
  <si>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</si>
  <si>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</si>
  <si>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</si>
  <si>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</si>
  <si>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</si>
  <si>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</si>
  <si>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</si>
  <si>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</si>
  <si>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</si>
  <si>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</si>
  <si>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</si>
  <si>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</si>
  <si>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</si>
  <si>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</si>
  <si>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</si>
  <si>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</si>
  <si>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</si>
  <si>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</si>
  <si>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</si>
  <si>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</si>
  <si>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</si>
  <si>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</si>
  <si>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</si>
  <si>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</si>
  <si>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</si>
  <si>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</si>
  <si>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</si>
  <si>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</si>
  <si>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</si>
  <si>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</si>
  <si>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</si>
  <si>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</si>
  <si>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</si>
  <si>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</si>
  <si>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</si>
  <si>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</si>
  <si>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</si>
  <si>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</si>
  <si>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</si>
  <si>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</si>
  <si>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</si>
  <si>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</si>
  <si>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</si>
  <si>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</si>
  <si>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</si>
  <si>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</si>
  <si>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</si>
  <si>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</si>
  <si>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</si>
  <si>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</si>
  <si>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</si>
  <si>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</si>
  <si>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</si>
  <si>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</si>
  <si>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</si>
  <si>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</si>
  <si>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</si>
  <si>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</si>
  <si>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</si>
  <si>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</si>
  <si>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</si>
  <si>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</si>
  <si>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</si>
  <si>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</si>
  <si>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</si>
  <si>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</si>
  <si>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</si>
  <si>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</si>
  <si>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</si>
  <si>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</si>
  <si>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</si>
  <si>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</si>
  <si>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</si>
  <si>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</si>
  <si>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</si>
  <si>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</si>
  <si>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</si>
  <si>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</si>
  <si>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</si>
  <si>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</si>
  <si>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</si>
  <si>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</si>
  <si>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</si>
  <si>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</si>
  <si>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</si>
  <si>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</si>
  <si>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</si>
  <si>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</si>
  <si>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</si>
  <si>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</si>
  <si>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</si>
  <si>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</si>
  <si>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</si>
  <si>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</si>
  <si>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</si>
  <si>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</si>
  <si>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</si>
  <si>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</si>
  <si>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</si>
  <si>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</si>
  <si>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</si>
  <si>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</si>
  <si>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</si>
  <si>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</si>
  <si>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</si>
  <si>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</si>
  <si>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</si>
  <si>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</si>
  <si>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</si>
  <si>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</si>
  <si>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</si>
  <si>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</si>
  <si>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</si>
  <si>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</si>
  <si>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</si>
  <si>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</si>
  <si>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</si>
  <si>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</si>
  <si>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</si>
  <si>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</si>
  <si>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</si>
  <si>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</si>
  <si>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</si>
  <si>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</si>
  <si>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</si>
  <si>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</si>
  <si>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</si>
  <si>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</si>
  <si>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</si>
  <si>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</si>
  <si>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</si>
  <si>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</si>
  <si>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</si>
  <si>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</si>
  <si>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</si>
  <si>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</si>
  <si>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</si>
  <si>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</si>
  <si>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</si>
  <si>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</si>
  <si>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</si>
  <si>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</si>
  <si>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</si>
  <si>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</si>
  <si>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</si>
  <si>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</si>
  <si>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</si>
  <si>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</si>
  <si>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</si>
  <si>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</si>
  <si>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</si>
  <si>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</si>
  <si>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</si>
  <si>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</si>
  <si>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</si>
  <si>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</si>
  <si>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</si>
  <si>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</si>
  <si>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</si>
  <si>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</si>
  <si>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</si>
  <si>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</si>
  <si>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</si>
  <si>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</si>
  <si>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</si>
  <si>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</si>
  <si>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</si>
  <si>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</si>
  <si>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</si>
  <si>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</si>
  <si>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</si>
  <si>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</si>
  <si>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</si>
  <si>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</si>
  <si>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</si>
  <si>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</si>
  <si>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</si>
  <si>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</si>
  <si>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</si>
  <si>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</si>
  <si>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</si>
  <si>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</si>
  <si>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</si>
  <si>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</si>
  <si>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</si>
  <si>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</si>
  <si>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</si>
  <si>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</si>
  <si>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</si>
  <si>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</si>
  <si>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</si>
  <si>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</si>
  <si>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</si>
  <si>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</si>
  <si>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</si>
  <si>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</si>
  <si>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</si>
  <si>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</si>
  <si>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</si>
  <si>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</si>
  <si>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</si>
  <si>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</si>
  <si>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</si>
  <si>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</si>
  <si>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</si>
  <si>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</si>
  <si>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</si>
  <si>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</si>
  <si>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</si>
  <si>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</si>
  <si>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</si>
  <si>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</si>
  <si>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</si>
  <si>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</si>
  <si>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</si>
  <si>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</si>
  <si>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</si>
  <si>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</si>
  <si>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</si>
  <si>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</si>
  <si>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</si>
  <si>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</si>
  <si>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</si>
  <si>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</si>
  <si>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</si>
  <si>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</si>
  <si>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</si>
  <si>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</si>
  <si>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</si>
  <si>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</si>
  <si>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</si>
  <si>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</si>
  <si>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</si>
  <si>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</si>
  <si>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</si>
  <si>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</si>
  <si>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</si>
  <si>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</si>
  <si>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</si>
  <si>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</si>
  <si>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</si>
  <si>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</si>
  <si>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</si>
  <si>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</si>
  <si>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</si>
  <si>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</si>
  <si>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</si>
  <si>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</si>
  <si>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</si>
  <si>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</si>
  <si>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</si>
  <si>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</si>
  <si>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</si>
  <si>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</si>
  <si>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</si>
  <si>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</si>
  <si>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</si>
  <si>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</si>
  <si>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</si>
  <si>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</si>
  <si>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</si>
  <si>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</si>
  <si>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</si>
  <si>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</si>
  <si>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</si>
  <si>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</si>
  <si>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</si>
  <si>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</si>
  <si>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</si>
  <si>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</si>
  <si>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</si>
  <si>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</si>
  <si>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</si>
  <si>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</si>
  <si>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</si>
  <si>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</si>
  <si>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</si>
  <si>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</si>
  <si>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</si>
  <si>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</si>
  <si>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</si>
  <si>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</si>
  <si>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</si>
  <si>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</si>
  <si>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</si>
  <si>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</si>
  <si>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</si>
  <si>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</si>
  <si>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</si>
  <si>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</si>
  <si>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</si>
  <si>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</si>
  <si>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</si>
  <si>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</si>
  <si>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</si>
  <si>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</si>
  <si>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</si>
  <si>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</si>
  <si>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</si>
  <si>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</si>
  <si>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</si>
  <si>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</si>
  <si>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</si>
  <si>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</si>
  <si>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</si>
  <si>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</si>
  <si>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</si>
  <si>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</si>
  <si>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</si>
  <si>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</si>
  <si>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</si>
  <si>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</si>
  <si>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</si>
  <si>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</si>
  <si>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</si>
  <si>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</si>
  <si>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</si>
  <si>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</si>
  <si>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</si>
  <si>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</si>
  <si>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</si>
  <si>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</si>
  <si>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</si>
  <si>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</si>
  <si>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</si>
  <si>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</si>
  <si>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</si>
  <si>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</si>
  <si>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</si>
  <si>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</si>
  <si>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</si>
  <si>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</si>
  <si>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</si>
  <si>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</si>
  <si>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</si>
  <si>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</si>
  <si>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</si>
  <si>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</si>
  <si>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</si>
  <si>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</si>
  <si>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</si>
  <si>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</si>
  <si>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</si>
  <si>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</si>
  <si>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</si>
  <si>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</si>
  <si>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</si>
  <si>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</si>
  <si>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</si>
  <si>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</si>
  <si>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</si>
  <si>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</si>
  <si>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</si>
  <si>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</si>
  <si>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</si>
  <si>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</si>
  <si>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</si>
  <si>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</si>
  <si>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</si>
  <si>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</si>
  <si>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</si>
  <si>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</si>
  <si>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</si>
  <si>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</si>
  <si>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</si>
  <si>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</si>
  <si>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</si>
  <si>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</si>
  <si>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</si>
  <si>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</si>
  <si>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</si>
  <si>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</si>
  <si>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</si>
  <si>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</si>
  <si>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</si>
  <si>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</si>
  <si>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</si>
  <si>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</si>
  <si>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</si>
  <si>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</si>
  <si>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</si>
  <si>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</si>
  <si>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</si>
  <si>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</si>
  <si>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</si>
  <si>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</si>
  <si>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</si>
  <si>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</si>
  <si>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</si>
  <si>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</si>
  <si>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</si>
  <si>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</si>
  <si>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</si>
  <si>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</si>
  <si>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</si>
  <si>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</si>
  <si>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</si>
  <si>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</si>
  <si>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</si>
  <si>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</si>
  <si>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</si>
  <si>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</si>
  <si>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</si>
  <si>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</si>
  <si>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</si>
  <si>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</si>
  <si>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</si>
  <si>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</si>
  <si>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</si>
  <si>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</si>
  <si>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</si>
  <si>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</si>
  <si>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</si>
  <si>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</si>
  <si>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</si>
  <si>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</si>
  <si>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</si>
  <si>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</si>
  <si>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</si>
  <si>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</si>
  <si>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</si>
  <si>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</si>
  <si>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</si>
  <si>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</si>
  <si>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</si>
  <si>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</si>
  <si>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</si>
  <si>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</si>
  <si>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</si>
  <si>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</si>
  <si>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</si>
  <si>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</si>
  <si>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</si>
  <si>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</si>
  <si>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</si>
  <si>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</si>
  <si>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</si>
  <si>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</si>
  <si>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</si>
  <si>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</si>
  <si>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</si>
  <si>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</si>
  <si>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</si>
  <si>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</si>
  <si>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</si>
  <si>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</si>
  <si>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</si>
  <si>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</si>
  <si>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</si>
  <si>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</si>
  <si>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</si>
  <si>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</si>
  <si>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</si>
  <si>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</si>
  <si>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</si>
  <si>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</si>
  <si>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</si>
  <si>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</si>
  <si>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</si>
  <si>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</si>
  <si>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</si>
  <si>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</si>
  <si>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</si>
  <si>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</si>
  <si>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</si>
  <si>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</si>
  <si>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</si>
  <si>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</si>
  <si>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</si>
  <si>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</si>
  <si>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</si>
  <si>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</si>
  <si>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</si>
  <si>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</si>
  <si>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</si>
  <si>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</si>
  <si>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</si>
  <si>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</si>
  <si>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</si>
  <si>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</si>
  <si>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</si>
  <si>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</si>
  <si>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</si>
  <si>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</si>
  <si>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</si>
  <si>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</si>
  <si>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</si>
  <si>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</si>
  <si>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</si>
  <si>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</si>
  <si>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</si>
  <si>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</si>
  <si>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</si>
  <si>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</si>
  <si>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</si>
  <si>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</si>
  <si>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</si>
  <si>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</si>
  <si>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</si>
  <si>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</si>
  <si>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</si>
  <si>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</si>
  <si>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</si>
  <si>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</si>
  <si>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</si>
  <si>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</si>
  <si>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</si>
  <si>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</si>
  <si>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</si>
  <si>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</si>
  <si>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</si>
  <si>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</si>
  <si>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</si>
  <si>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</si>
  <si>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</si>
  <si>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</si>
  <si>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</si>
  <si>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</si>
  <si>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</si>
  <si>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</si>
  <si>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</si>
  <si>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</si>
  <si>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</si>
  <si>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</si>
  <si>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</si>
  <si>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</si>
  <si>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</si>
  <si>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</si>
  <si>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</si>
  <si>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</si>
  <si>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</si>
  <si>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</si>
  <si>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</si>
  <si>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</si>
  <si>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</si>
  <si>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</si>
  <si>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</si>
  <si>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</si>
  <si>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</si>
  <si>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</si>
  <si>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</si>
  <si>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</si>
  <si>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</si>
  <si>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</si>
  <si>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</si>
  <si>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</si>
  <si>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</si>
  <si>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</si>
  <si>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</si>
  <si>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</si>
  <si>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</si>
  <si>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</si>
  <si>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</si>
  <si>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</si>
  <si>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</si>
  <si>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</si>
  <si>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</si>
  <si>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</si>
  <si>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</si>
  <si>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</si>
  <si>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</si>
  <si>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</si>
  <si>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</si>
  <si>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</si>
  <si>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</si>
  <si>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</si>
  <si>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</si>
  <si>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</si>
  <si>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</si>
  <si>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</si>
  <si>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</si>
  <si>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</si>
  <si>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</si>
  <si>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</si>
  <si>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</si>
  <si>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</si>
  <si>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</si>
  <si>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</si>
  <si>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</si>
  <si>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</si>
  <si>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</si>
  <si>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</si>
  <si>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</si>
  <si>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</si>
  <si>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</si>
  <si>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</si>
  <si>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</si>
  <si>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</si>
  <si>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</si>
  <si>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</si>
  <si>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</si>
  <si>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</si>
  <si>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</si>
  <si>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</si>
  <si>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</si>
  <si>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</si>
  <si>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</si>
  <si>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</si>
  <si>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</si>
  <si>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</si>
  <si>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</si>
  <si>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</si>
  <si>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</si>
  <si>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</si>
  <si>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</si>
  <si>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</si>
  <si>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</si>
  <si>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</si>
  <si>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</si>
  <si>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</si>
  <si>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</si>
  <si>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</si>
  <si>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</si>
  <si>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</si>
  <si>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</si>
  <si>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</si>
  <si>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</si>
  <si>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</si>
  <si>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</si>
  <si>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</si>
  <si>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</si>
  <si>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</si>
  <si>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</si>
  <si>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</si>
  <si>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</si>
  <si>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</si>
  <si>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</si>
  <si>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</si>
  <si>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</si>
  <si>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</si>
  <si>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</si>
  <si>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</si>
  <si>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</si>
  <si>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</si>
  <si>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</si>
  <si>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</si>
  <si>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</si>
  <si>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</si>
  <si>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</si>
  <si>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</si>
  <si>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</si>
  <si>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</si>
  <si>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</si>
  <si>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</si>
  <si>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</si>
  <si>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</si>
  <si>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</si>
  <si>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</si>
  <si>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</si>
  <si>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</si>
  <si>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</si>
  <si>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</si>
  <si>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</si>
  <si>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</si>
  <si>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</si>
  <si>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</si>
  <si>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</si>
  <si>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</si>
  <si>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</si>
  <si>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</si>
  <si>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</si>
  <si>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</si>
  <si>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</si>
  <si>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</si>
  <si>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</si>
  <si>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</si>
  <si>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</si>
  <si>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</si>
  <si>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</si>
  <si>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</si>
  <si>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</si>
  <si>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</si>
  <si>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</si>
  <si>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</si>
  <si>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</si>
  <si>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</si>
  <si>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</si>
  <si>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</si>
  <si>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</si>
  <si>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</si>
  <si>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</si>
  <si>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</si>
  <si>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</si>
  <si>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</si>
  <si>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</si>
  <si>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</si>
  <si>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</si>
  <si>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</si>
  <si>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</si>
  <si>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</si>
  <si>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</si>
  <si>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</si>
  <si>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</si>
  <si>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</si>
  <si>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</si>
  <si>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</si>
  <si>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</si>
  <si>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</si>
  <si>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</si>
  <si>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</si>
  <si>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</si>
  <si>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</si>
  <si>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</si>
  <si>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</si>
  <si>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</si>
  <si>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</si>
  <si>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</si>
  <si>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</si>
  <si>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</si>
  <si>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</si>
  <si>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</si>
  <si>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</si>
  <si>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</si>
  <si>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</si>
  <si>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</si>
  <si>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</si>
  <si>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</si>
  <si>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</si>
  <si>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</si>
  <si>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</si>
  <si>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</si>
  <si>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</si>
  <si>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</si>
  <si>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</si>
  <si>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</si>
  <si>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</si>
  <si>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</si>
  <si>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</si>
  <si>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</si>
  <si>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</si>
  <si>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</si>
  <si>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</si>
  <si>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</si>
  <si>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</si>
  <si>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</si>
  <si>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</si>
  <si>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</si>
  <si>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</si>
  <si>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</si>
  <si>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</si>
  <si>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</si>
  <si>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</si>
  <si>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</si>
  <si>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</si>
  <si>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</si>
  <si>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</si>
  <si>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</si>
  <si>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</si>
  <si>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</si>
  <si>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</si>
  <si>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</si>
  <si>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</si>
  <si>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</si>
  <si>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</si>
  <si>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</si>
  <si>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</si>
  <si>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</si>
  <si>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</si>
  <si>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</si>
  <si>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</si>
  <si>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</si>
  <si>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</si>
  <si>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</si>
  <si>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</si>
  <si>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</si>
  <si>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</si>
  <si>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</si>
  <si>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</si>
  <si>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</si>
  <si>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</si>
  <si>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</si>
  <si>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</si>
  <si>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</si>
  <si>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</si>
  <si>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</si>
  <si>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</si>
  <si>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</si>
  <si>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</si>
  <si>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</si>
  <si>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</si>
  <si>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</si>
  <si>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</si>
  <si>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</si>
  <si>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</si>
  <si>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</si>
  <si>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</si>
  <si>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</si>
  <si>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</si>
  <si>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</si>
  <si>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</si>
  <si>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</si>
  <si>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</si>
  <si>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</si>
  <si>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</si>
  <si>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</si>
  <si>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</si>
  <si>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</si>
  <si>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</si>
  <si>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</si>
  <si>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</si>
  <si>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</si>
  <si>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</si>
  <si>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</si>
  <si>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</si>
  <si>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</si>
  <si>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</si>
  <si>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</si>
  <si>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</si>
  <si>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</si>
  <si>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</si>
  <si>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</si>
  <si>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</si>
  <si>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</si>
  <si>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</si>
  <si>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</si>
  <si>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</si>
  <si>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</si>
  <si>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</si>
  <si>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</si>
  <si>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</si>
  <si>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</si>
  <si>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</si>
  <si>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</si>
  <si>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</si>
  <si>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</si>
  <si>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</si>
  <si>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</si>
  <si>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</si>
  <si>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</si>
  <si>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</si>
  <si>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</si>
  <si>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</si>
  <si>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</si>
  <si>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</si>
  <si>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</si>
  <si>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</si>
  <si>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</si>
  <si>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</si>
  <si>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</si>
  <si>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</si>
  <si>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</si>
  <si>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</si>
  <si>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</si>
  <si>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</si>
  <si>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</si>
  <si>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</si>
  <si>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</si>
  <si>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</si>
  <si>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</si>
  <si>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</si>
  <si>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</si>
  <si>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</si>
  <si>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</si>
  <si>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</si>
  <si>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</si>
  <si>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</si>
  <si>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</si>
  <si>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</si>
  <si>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</si>
  <si>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</si>
  <si>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</si>
  <si>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</si>
  <si>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</si>
  <si>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</si>
  <si>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</si>
  <si>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</si>
  <si>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</si>
  <si>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</si>
  <si>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</si>
  <si>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</si>
  <si>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</si>
  <si>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</si>
  <si>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</si>
  <si>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</si>
  <si>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</si>
  <si>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</si>
  <si>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</si>
  <si>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</si>
  <si>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</si>
  <si>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</si>
  <si>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</si>
  <si>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</si>
  <si>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</si>
  <si>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</si>
  <si>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</si>
  <si>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</si>
  <si>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</si>
  <si>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</si>
  <si>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</si>
  <si>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</si>
  <si>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</si>
  <si>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</si>
  <si>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</si>
  <si>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</si>
  <si>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</si>
  <si>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</si>
  <si>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</si>
  <si>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</si>
  <si>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</si>
  <si>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</si>
  <si>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</si>
  <si>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</si>
  <si>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</si>
  <si>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</si>
  <si>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</si>
  <si>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</si>
  <si>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</si>
  <si>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</si>
  <si>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</si>
  <si>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</si>
  <si>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</si>
  <si>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</si>
  <si>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</si>
  <si>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</si>
  <si>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</si>
  <si>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</si>
  <si>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</si>
  <si>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</si>
  <si>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</si>
  <si>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</si>
  <si>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</si>
  <si>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</si>
  <si>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</si>
  <si>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</si>
  <si>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</si>
  <si>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</si>
  <si>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</si>
  <si>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</si>
  <si>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</si>
  <si>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</si>
  <si>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</si>
  <si>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</si>
  <si>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</si>
  <si>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</si>
  <si>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</si>
  <si>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</si>
  <si>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</si>
  <si>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</si>
  <si>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</si>
  <si>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</si>
  <si>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</si>
  <si>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</si>
  <si>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</si>
  <si>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</si>
  <si>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</si>
  <si>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</si>
  <si>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</si>
  <si>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</si>
  <si>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</si>
  <si>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</si>
  <si>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</si>
  <si>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</si>
  <si>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</si>
  <si>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</si>
  <si>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</si>
  <si>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</si>
  <si>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</si>
  <si>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</si>
  <si>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</si>
  <si>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</si>
  <si>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</si>
  <si>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</si>
  <si>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</si>
  <si>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</si>
  <si>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</si>
  <si>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</si>
  <si>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</si>
  <si>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</si>
  <si>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</si>
  <si>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</si>
  <si>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</si>
  <si>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</si>
  <si>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</si>
  <si>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</si>
  <si>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</si>
  <si>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</si>
  <si>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</si>
  <si>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</si>
  <si>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</si>
  <si>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</si>
  <si>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</si>
  <si>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</si>
  <si>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</si>
  <si>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</si>
  <si>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</si>
  <si>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</si>
  <si>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</si>
  <si>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</si>
  <si>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</si>
  <si>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</si>
  <si>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</si>
  <si>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</si>
  <si>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</si>
  <si>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</si>
  <si>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</si>
  <si>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</si>
  <si>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</si>
  <si>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</si>
  <si>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</si>
  <si>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</si>
  <si>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</si>
  <si>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</si>
  <si>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</si>
  <si>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</si>
  <si>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</si>
  <si>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</si>
  <si>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</si>
  <si>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</si>
  <si>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</si>
  <si>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</si>
  <si>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</si>
  <si>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</si>
  <si>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</si>
  <si>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</si>
  <si>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</si>
  <si>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</si>
  <si>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</si>
  <si>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</si>
  <si>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</si>
  <si>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</si>
  <si>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</si>
  <si>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</si>
  <si>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</si>
  <si>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</si>
  <si>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</si>
  <si>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</si>
  <si>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</si>
  <si>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</si>
  <si>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</si>
  <si>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</si>
  <si>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</si>
  <si>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</si>
  <si>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</si>
  <si>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</si>
  <si>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</si>
  <si>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</si>
  <si>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</si>
  <si>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</si>
  <si>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</si>
  <si>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</si>
  <si>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</si>
  <si>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</si>
  <si>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</si>
  <si>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</si>
  <si>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</si>
  <si>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</si>
  <si>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</si>
  <si>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</si>
  <si>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</si>
  <si>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</si>
  <si>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</si>
  <si>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</si>
  <si>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</si>
  <si>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</si>
  <si>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</si>
  <si>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</si>
  <si>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</si>
  <si>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</si>
  <si>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</si>
  <si>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</si>
  <si>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</si>
  <si>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</si>
  <si>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</si>
  <si>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</si>
  <si>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</si>
  <si>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</si>
  <si>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</si>
  <si>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</si>
  <si>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</si>
  <si>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</si>
  <si>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</si>
  <si>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</si>
  <si>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</si>
  <si>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</si>
  <si>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</si>
  <si>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</si>
  <si>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</si>
  <si>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</si>
  <si>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</si>
  <si>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</si>
  <si>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</si>
  <si>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</si>
  <si>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</si>
  <si>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</si>
  <si>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</si>
  <si>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</si>
  <si>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</si>
  <si>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</si>
  <si>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</si>
  <si>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</si>
  <si>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</si>
  <si>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</si>
  <si>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</si>
  <si>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</si>
  <si>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</si>
  <si>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</si>
  <si>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</si>
  <si>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</si>
  <si>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</si>
  <si>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</si>
  <si>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</si>
  <si>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</si>
  <si>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</si>
  <si>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</si>
  <si>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</si>
  <si>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</si>
  <si>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</si>
  <si>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</si>
  <si>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</si>
  <si>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</si>
  <si>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</si>
  <si>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</si>
  <si>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</si>
  <si>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</si>
  <si>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</si>
  <si>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</si>
  <si>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</si>
  <si>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</si>
  <si>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</si>
  <si>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</si>
  <si>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</si>
  <si>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</si>
  <si>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</si>
  <si>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</si>
  <si>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</si>
  <si>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</si>
  <si>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</si>
  <si>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</si>
  <si>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</si>
  <si>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</si>
  <si>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</si>
  <si>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</si>
  <si>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</si>
  <si>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</si>
  <si>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</si>
  <si>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</si>
  <si>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</si>
  <si>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</si>
  <si>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</si>
  <si>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</si>
  <si>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</si>
  <si>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</si>
  <si>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</si>
  <si>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</si>
  <si>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</si>
  <si>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</si>
  <si>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</si>
  <si>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</si>
  <si>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</si>
  <si>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</si>
  <si>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</si>
  <si>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</si>
  <si>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</si>
  <si>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</si>
  <si>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</si>
  <si>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</si>
  <si>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</si>
  <si>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</si>
  <si>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</si>
  <si>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</si>
  <si>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</si>
  <si>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</si>
  <si>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</si>
  <si>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</si>
  <si>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</si>
  <si>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</si>
  <si>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</si>
  <si>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</si>
  <si>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</si>
  <si>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</si>
  <si>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</si>
  <si>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</si>
  <si>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</si>
  <si>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</si>
  <si>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</si>
  <si>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</si>
  <si>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</si>
  <si>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</si>
  <si>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</si>
  <si>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</si>
  <si>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</si>
  <si>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</si>
  <si>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</si>
  <si>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</si>
  <si>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</si>
  <si>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</si>
  <si>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</si>
  <si>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</si>
  <si>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</si>
  <si>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</si>
  <si>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</si>
  <si>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</si>
  <si>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</si>
  <si>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</si>
  <si>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</si>
  <si>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</si>
  <si>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</si>
  <si>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</si>
  <si>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</si>
  <si>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</si>
  <si>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</si>
  <si>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</si>
  <si>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</si>
  <si>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</si>
  <si>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</si>
  <si>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</si>
  <si>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</si>
  <si>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</si>
  <si>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</si>
  <si>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</si>
  <si>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</si>
  <si>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</si>
  <si>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</si>
  <si>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</si>
  <si>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</si>
  <si>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</si>
  <si>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</si>
  <si>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</si>
  <si>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</si>
  <si>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</si>
  <si>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</si>
  <si>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</si>
  <si>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</si>
  <si>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</si>
  <si>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</si>
  <si>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</si>
  <si>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</si>
  <si>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</si>
  <si>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</si>
  <si>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</si>
  <si>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</si>
  <si>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</si>
  <si>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</si>
  <si>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</si>
  <si>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</si>
  <si>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</si>
  <si>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</si>
  <si>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</si>
  <si>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</si>
  <si>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</si>
  <si>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</si>
  <si>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</si>
  <si>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</si>
  <si>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</si>
  <si>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</si>
  <si>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</si>
  <si>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</si>
  <si>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</si>
  <si>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</si>
  <si>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</si>
  <si>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</si>
  <si>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</si>
  <si>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</si>
  <si>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</si>
  <si>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</si>
  <si>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</si>
  <si>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</si>
  <si>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</si>
  <si>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</si>
  <si>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</si>
  <si>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</si>
  <si>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</si>
  <si>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</si>
  <si>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</si>
  <si>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</si>
  <si>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</si>
  <si>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</si>
  <si>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</si>
  <si>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</si>
  <si>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</si>
  <si>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</si>
  <si>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</si>
  <si>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</si>
  <si>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</si>
  <si>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</si>
  <si>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</si>
  <si>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</si>
  <si>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</si>
  <si>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</si>
  <si>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</si>
  <si>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</si>
  <si>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</si>
  <si>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</si>
  <si>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</si>
  <si>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</si>
  <si>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</si>
  <si>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</si>
  <si>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</si>
  <si>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</si>
  <si>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</si>
  <si>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</si>
  <si>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</si>
  <si>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</si>
  <si>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</si>
  <si>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</si>
  <si>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</si>
  <si>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</si>
  <si>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</si>
  <si>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</si>
  <si>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</si>
  <si>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</si>
  <si>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</si>
  <si>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</si>
  <si>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</si>
  <si>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</si>
  <si>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</si>
  <si>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</si>
  <si>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</si>
  <si>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</si>
  <si>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</si>
  <si>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</si>
  <si>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</si>
  <si>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</si>
  <si>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</si>
  <si>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</si>
  <si>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</si>
  <si>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</si>
  <si>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</si>
  <si>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</si>
  <si>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</si>
  <si>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</si>
  <si>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</si>
  <si>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</si>
  <si>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</si>
  <si>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</si>
  <si>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</si>
  <si>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</si>
  <si>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</si>
  <si>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</si>
  <si>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</si>
  <si>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</si>
  <si>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</si>
  <si>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</si>
  <si>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</si>
  <si>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</si>
  <si>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</si>
  <si>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</si>
  <si>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</si>
  <si>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</si>
  <si>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</si>
  <si>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</si>
  <si>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</si>
  <si>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</si>
  <si>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</si>
  <si>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</si>
  <si>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</si>
  <si>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</si>
  <si>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</si>
  <si>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</si>
  <si>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</si>
  <si>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</si>
  <si>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</si>
  <si>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</si>
  <si>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</si>
  <si>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</si>
  <si>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</si>
  <si>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</si>
  <si>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</si>
  <si>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</si>
  <si>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</si>
  <si>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</si>
  <si>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</si>
  <si>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</si>
  <si>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</si>
  <si>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</si>
  <si>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</si>
  <si>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</si>
  <si>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</si>
  <si>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</si>
  <si>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</si>
  <si>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</si>
  <si>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</si>
  <si>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</si>
  <si>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</si>
  <si>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</si>
  <si>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</si>
  <si>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</si>
  <si>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</si>
  <si>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</si>
  <si>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</si>
  <si>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</si>
  <si>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</si>
  <si>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</si>
  <si>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</si>
  <si>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</si>
  <si>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</si>
  <si>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</si>
  <si>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</si>
  <si>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</si>
  <si>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</si>
  <si>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</si>
  <si>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</si>
  <si>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</si>
  <si>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</si>
  <si>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</si>
  <si>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</si>
  <si>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</si>
  <si>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</si>
  <si>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</si>
  <si>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</si>
  <si>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</si>
  <si>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</si>
  <si>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</si>
  <si>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</si>
  <si>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</si>
  <si>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</si>
  <si>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</si>
  <si>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</si>
  <si>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</si>
  <si>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</si>
  <si>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</si>
  <si>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</si>
  <si>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</si>
  <si>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</si>
  <si>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</si>
  <si>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</si>
  <si>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</si>
  <si>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</si>
  <si>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</si>
  <si>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</si>
  <si>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</si>
  <si>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</si>
  <si>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</si>
  <si>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</si>
  <si>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</si>
  <si>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</si>
  <si>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</si>
  <si>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</si>
  <si>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</si>
  <si>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</si>
  <si>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</si>
  <si>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</si>
  <si>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</si>
  <si>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</si>
  <si>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</si>
  <si>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</si>
  <si>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</si>
  <si>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</si>
  <si>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</si>
  <si>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</si>
  <si>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</si>
  <si>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</si>
  <si>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</si>
  <si>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</si>
  <si>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</si>
  <si>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</si>
  <si>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</si>
  <si>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</si>
  <si>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</si>
  <si>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</si>
  <si>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</si>
  <si>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</si>
  <si>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</si>
  <si>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</si>
  <si>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</si>
  <si>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</si>
  <si>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</si>
  <si>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</si>
  <si>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</si>
  <si>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</si>
  <si>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</si>
  <si>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</si>
  <si>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</si>
  <si>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</si>
  <si>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</si>
  <si>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</si>
  <si>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</si>
  <si>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</si>
  <si>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</si>
  <si>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</si>
  <si>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</si>
  <si>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</si>
  <si>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</si>
  <si>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</si>
  <si>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</si>
  <si>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</si>
  <si>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</si>
  <si>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</si>
  <si>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</si>
  <si>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</si>
  <si>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</si>
  <si>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</si>
  <si>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</si>
  <si>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</si>
  <si>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</si>
  <si>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</si>
  <si>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</si>
  <si>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</si>
  <si>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</si>
  <si>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</si>
  <si>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</si>
  <si>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</si>
  <si>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</si>
  <si>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</si>
  <si>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</si>
  <si>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</si>
  <si>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</si>
  <si>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</si>
  <si>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</si>
  <si>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</si>
  <si>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</si>
  <si>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</si>
  <si>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</si>
  <si>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</si>
  <si>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</si>
  <si>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</si>
  <si>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</si>
  <si>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</si>
  <si>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</si>
  <si>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</si>
  <si>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</si>
  <si>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</si>
  <si>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</si>
  <si>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</si>
  <si>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</si>
  <si>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</si>
  <si>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</si>
  <si>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</si>
  <si>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</si>
  <si>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</si>
  <si>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</si>
  <si>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</si>
  <si>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</si>
  <si>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</si>
  <si>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</si>
  <si>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</si>
  <si>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</si>
  <si>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</si>
  <si>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</si>
  <si>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</si>
  <si>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</si>
  <si>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</si>
  <si>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</si>
  <si>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</si>
  <si>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</si>
  <si>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</si>
  <si>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</si>
  <si>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</si>
  <si>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</si>
  <si>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</si>
  <si>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</si>
  <si>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</si>
  <si>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</si>
  <si>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</si>
  <si>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</si>
  <si>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</si>
  <si>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</si>
  <si>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</si>
  <si>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</si>
  <si>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</si>
  <si>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</si>
  <si>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</si>
  <si>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</si>
  <si>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</si>
  <si>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</si>
  <si>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</si>
  <si>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</si>
  <si>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</si>
  <si>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</si>
  <si>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</si>
  <si>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</si>
  <si>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</si>
  <si>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</si>
  <si>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</si>
  <si>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</si>
  <si>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</si>
  <si>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</si>
  <si>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</si>
  <si>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</si>
  <si>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</si>
  <si>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</si>
  <si>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</si>
  <si>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</si>
  <si>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</si>
  <si>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</si>
  <si>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</si>
  <si>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</si>
  <si>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</si>
  <si>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</si>
  <si>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</si>
  <si>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</si>
  <si>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</si>
  <si>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</si>
  <si>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</si>
  <si>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</si>
  <si>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</si>
  <si>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</si>
  <si>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</si>
  <si>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</si>
  <si>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</si>
  <si>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</si>
  <si>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</si>
  <si>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</si>
  <si>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</si>
  <si>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</si>
  <si>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</si>
  <si>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</si>
  <si>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</si>
  <si>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</si>
  <si>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</si>
  <si>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</si>
  <si>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</si>
  <si>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</si>
  <si>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</si>
  <si>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</si>
  <si>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</si>
  <si>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</si>
  <si>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</si>
  <si>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</si>
  <si>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</si>
  <si>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</si>
  <si>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</si>
  <si>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</si>
  <si>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</si>
  <si>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</si>
  <si>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</si>
  <si>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</si>
  <si>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</si>
  <si>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</si>
  <si>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</si>
  <si>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</si>
  <si>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</si>
  <si>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</si>
  <si>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</si>
  <si>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</si>
  <si>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</si>
  <si>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</si>
  <si>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</si>
  <si>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</si>
  <si>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</si>
  <si>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</si>
  <si>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</si>
  <si>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</si>
  <si>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</si>
  <si>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</si>
  <si>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</si>
  <si>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</si>
  <si>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</si>
  <si>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</si>
  <si>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</si>
  <si>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</si>
  <si>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</si>
  <si>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</si>
  <si>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</si>
  <si>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</si>
  <si>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</si>
  <si>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</si>
  <si>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</si>
  <si>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</si>
  <si>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</si>
  <si>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</si>
  <si>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</si>
  <si>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</si>
  <si>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</si>
  <si>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</si>
  <si>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</si>
  <si>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</si>
  <si>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</si>
  <si>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</si>
  <si>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</si>
  <si>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</si>
  <si>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</si>
  <si>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</si>
  <si>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</si>
  <si>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</si>
  <si>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</si>
  <si>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</si>
  <si>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</si>
  <si>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</si>
  <si>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</si>
  <si>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</si>
  <si>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</si>
  <si>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</si>
  <si>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</si>
  <si>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</si>
  <si>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</si>
  <si>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</si>
  <si>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</si>
  <si>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</si>
  <si>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</si>
  <si>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</si>
  <si>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</si>
  <si>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</si>
  <si>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</si>
  <si>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</si>
  <si>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</si>
  <si>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</si>
  <si>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</si>
  <si>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</si>
  <si>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</si>
  <si>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</si>
  <si>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</si>
  <si>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</si>
  <si>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</si>
  <si>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</si>
  <si>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</si>
  <si>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</si>
  <si>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</si>
  <si>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</si>
  <si>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</si>
  <si>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</si>
  <si>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</si>
  <si>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</si>
  <si>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</si>
  <si>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</si>
  <si>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</si>
  <si>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</si>
  <si>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</si>
  <si>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</si>
  <si>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</si>
  <si>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</si>
  <si>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</si>
  <si>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</si>
  <si>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</si>
  <si>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</si>
  <si>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</si>
  <si>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</si>
  <si>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</si>
  <si>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</si>
  <si>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</si>
  <si>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</si>
  <si>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</si>
  <si>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</si>
  <si>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</si>
  <si>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</si>
  <si>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</si>
  <si>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</si>
  <si>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</si>
  <si>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</si>
  <si>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</si>
  <si>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</si>
  <si>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</si>
  <si>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</si>
  <si>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</si>
  <si>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</si>
  <si>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</si>
  <si>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</si>
  <si>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</si>
  <si>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</si>
  <si>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</si>
  <si>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</si>
  <si>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</si>
  <si>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</si>
  <si>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</si>
  <si>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</si>
  <si>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</si>
  <si>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</si>
  <si>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</si>
  <si>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</si>
  <si>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</si>
  <si>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</si>
  <si>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</si>
  <si>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</si>
  <si>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</si>
  <si>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</si>
  <si>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</si>
  <si>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</si>
  <si>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</si>
  <si>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</si>
  <si>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</si>
  <si>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</si>
  <si>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</si>
  <si>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</si>
  <si>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</si>
  <si>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</si>
  <si>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</si>
  <si>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</si>
  <si>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</si>
  <si>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</si>
  <si>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</si>
  <si>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</si>
  <si>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</si>
  <si>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</si>
  <si>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</si>
  <si>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</si>
  <si>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</si>
  <si>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</si>
  <si>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</si>
  <si>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</si>
  <si>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</si>
  <si>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</si>
  <si>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</si>
  <si>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</si>
  <si>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</si>
  <si>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</si>
  <si>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</si>
  <si>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</si>
  <si>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</si>
  <si>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</si>
  <si>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</si>
  <si>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</si>
  <si>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</si>
  <si>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</si>
  <si>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</si>
  <si>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</si>
  <si>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</si>
  <si>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</si>
  <si>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</si>
  <si>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</si>
  <si>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</si>
  <si>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</si>
  <si>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</si>
  <si>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</si>
  <si>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</si>
  <si>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</si>
  <si>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</si>
  <si>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</si>
  <si>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</si>
  <si>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</si>
  <si>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</si>
  <si>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</si>
  <si>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</si>
  <si>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</si>
  <si>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</si>
  <si>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</si>
  <si>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</si>
  <si>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</si>
  <si>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</si>
  <si>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</si>
  <si>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</si>
  <si>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</si>
  <si>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</si>
  <si>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</si>
  <si>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</si>
  <si>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</si>
  <si>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</si>
  <si>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</si>
  <si>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</si>
  <si>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</si>
  <si>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</si>
  <si>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</si>
  <si>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</si>
  <si>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</si>
  <si>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</si>
  <si>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</si>
  <si>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</si>
  <si>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</si>
  <si>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</si>
  <si>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</si>
  <si>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</si>
  <si>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</si>
  <si>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</si>
  <si>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</si>
  <si>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</si>
  <si>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</si>
  <si>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</si>
  <si>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</si>
  <si>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</si>
  <si>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</si>
  <si>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</si>
  <si>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</si>
  <si>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</si>
  <si>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</si>
  <si>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</si>
  <si>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</si>
  <si>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</si>
  <si>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</si>
  <si>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</si>
  <si>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</si>
  <si>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</si>
  <si>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</si>
  <si>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</si>
  <si>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</si>
  <si>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</si>
  <si>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</si>
  <si>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</si>
  <si>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</si>
  <si>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</si>
  <si>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</si>
  <si>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</si>
  <si>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</si>
  <si>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</si>
  <si>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</si>
  <si>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</si>
  <si>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</si>
  <si>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</si>
  <si>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</si>
  <si>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</si>
  <si>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</si>
  <si>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</si>
  <si>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</si>
  <si>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</si>
  <si>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</si>
  <si>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</si>
  <si>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</si>
  <si>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</si>
  <si>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</si>
  <si>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</si>
  <si>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</si>
  <si>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</si>
  <si>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</si>
  <si>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</si>
  <si>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</si>
  <si>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</si>
  <si>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</si>
  <si>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</si>
  <si>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</si>
  <si>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</si>
  <si>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</si>
  <si>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</si>
  <si>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</si>
  <si>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</si>
  <si>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</si>
  <si>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</si>
  <si>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</si>
  <si>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</si>
  <si>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</si>
  <si>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</si>
  <si>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</si>
  <si>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</si>
  <si>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</si>
  <si>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</si>
  <si>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</si>
  <si>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</si>
  <si>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</si>
  <si>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</si>
  <si>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</si>
  <si>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</si>
  <si>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</si>
  <si>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</si>
  <si>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</si>
  <si>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</si>
  <si>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</si>
  <si>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</si>
  <si>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</si>
  <si>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</si>
  <si>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</si>
  <si>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</si>
  <si>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</si>
  <si>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</si>
  <si>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</si>
  <si>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</si>
  <si>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</si>
  <si>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</si>
  <si>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</si>
  <si>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</si>
  <si>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</si>
  <si>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</si>
  <si>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</si>
  <si>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</si>
  <si>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</si>
  <si>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</si>
  <si>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</si>
  <si>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</si>
  <si>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</si>
  <si>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</si>
  <si>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</si>
  <si>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</si>
  <si>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</si>
  <si>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</si>
  <si>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</si>
  <si>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</si>
  <si>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</si>
  <si>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</si>
  <si>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</si>
  <si>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</si>
  <si>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</si>
  <si>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</si>
  <si>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</si>
  <si>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</si>
  <si>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</si>
  <si>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</si>
  <si>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</si>
  <si>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</si>
  <si>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</si>
  <si>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</si>
  <si>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</si>
  <si>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</si>
  <si>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</si>
  <si>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</si>
  <si>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</si>
  <si>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</si>
  <si>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</si>
  <si>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</si>
  <si>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</si>
  <si>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</si>
  <si>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</si>
  <si>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</si>
  <si>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</si>
  <si>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</si>
  <si>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</si>
  <si>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</si>
  <si>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</si>
  <si>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</si>
  <si>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</si>
  <si>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</si>
  <si>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</si>
  <si>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</si>
  <si>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</si>
  <si>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</si>
  <si>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</si>
  <si>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</si>
  <si>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</si>
  <si>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</si>
  <si>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</si>
  <si>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</si>
  <si>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</si>
  <si>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</si>
  <si>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</si>
  <si>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</si>
  <si>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</si>
  <si>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</si>
  <si>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</si>
  <si>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</si>
  <si>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</si>
  <si>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</si>
  <si>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</si>
  <si>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</si>
  <si>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</si>
  <si>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</si>
  <si>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</si>
  <si>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</si>
  <si>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</si>
  <si>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</si>
  <si>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</si>
  <si>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</si>
  <si>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</si>
  <si>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</si>
  <si>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</si>
  <si>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</si>
  <si>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</si>
  <si>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</si>
  <si>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</si>
  <si>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</si>
  <si>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</si>
  <si>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</si>
  <si>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</si>
  <si>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</si>
  <si>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</si>
  <si>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</si>
  <si>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</si>
  <si>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</si>
  <si>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</si>
  <si>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</si>
  <si>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</si>
  <si>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</si>
  <si>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</si>
  <si>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</si>
  <si>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</si>
  <si>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</si>
  <si>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</si>
  <si>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</si>
  <si>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</si>
  <si>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</si>
  <si>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</si>
  <si>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</si>
  <si>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</si>
  <si>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</si>
  <si>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</si>
  <si>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</si>
  <si>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</si>
  <si>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</si>
  <si>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</si>
  <si>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</si>
  <si>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</si>
  <si>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</si>
  <si>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</si>
  <si>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</si>
  <si>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</si>
  <si>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</si>
  <si>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</si>
  <si>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</si>
  <si>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</si>
  <si>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</si>
  <si>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</si>
  <si>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</si>
  <si>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</si>
  <si>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</si>
  <si>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</si>
  <si>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</si>
  <si>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</si>
  <si>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</si>
  <si>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</si>
  <si>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</si>
  <si>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</si>
  <si>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</si>
  <si>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</si>
  <si>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</si>
  <si>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</si>
  <si>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</si>
  <si>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</si>
  <si>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</si>
  <si>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</si>
  <si>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</si>
  <si>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</si>
  <si>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</si>
  <si>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</si>
  <si>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</si>
  <si>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</si>
  <si>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</si>
  <si>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</si>
  <si>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</si>
  <si>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</si>
  <si>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</si>
  <si>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</si>
  <si>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</si>
  <si>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</si>
  <si>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</si>
  <si>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</si>
  <si>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</si>
  <si>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</si>
  <si>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</si>
  <si>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</si>
  <si>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</si>
  <si>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</si>
  <si>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</si>
  <si>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</si>
  <si>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</si>
  <si>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</si>
  <si>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</si>
  <si>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</si>
  <si>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</si>
  <si>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</si>
  <si>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</si>
  <si>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</si>
  <si>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</si>
  <si>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</si>
  <si>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</si>
  <si>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</si>
  <si>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</si>
  <si>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</si>
  <si>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</si>
  <si>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</si>
  <si>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</si>
  <si>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</si>
  <si>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</si>
  <si>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</si>
  <si>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</si>
  <si>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</si>
  <si>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</si>
  <si>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</si>
  <si>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</si>
  <si>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</si>
  <si>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</si>
  <si>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</si>
  <si>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</si>
  <si>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</si>
  <si>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</si>
  <si>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</si>
  <si>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</si>
  <si>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</si>
  <si>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</si>
  <si>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</si>
  <si>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</si>
  <si>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</si>
  <si>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</si>
  <si>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</si>
  <si>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</si>
  <si>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</si>
  <si>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</si>
  <si>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</si>
  <si>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</si>
  <si>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</si>
  <si>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</si>
  <si>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</si>
  <si>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</si>
  <si>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</si>
  <si>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</si>
  <si>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</si>
  <si>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</si>
  <si>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</si>
  <si>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</si>
  <si>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</si>
  <si>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</si>
  <si>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</si>
  <si>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</si>
  <si>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</si>
  <si>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</si>
  <si>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</si>
  <si>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</si>
  <si>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</si>
  <si>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</si>
  <si>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</si>
  <si>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</si>
  <si>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</si>
  <si>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</si>
  <si>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</si>
  <si>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</si>
  <si>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</si>
  <si>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</si>
  <si>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</si>
  <si>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</si>
  <si>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</si>
  <si>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</si>
  <si>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</si>
  <si>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</si>
  <si>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</si>
  <si>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</si>
  <si>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</si>
  <si>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</si>
  <si>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</si>
  <si>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</si>
  <si>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</si>
  <si>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</si>
  <si>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</si>
  <si>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</si>
  <si>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</si>
  <si>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</si>
  <si>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</si>
  <si>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</si>
  <si>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</si>
  <si>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</si>
  <si>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</si>
  <si>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</si>
  <si>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</si>
  <si>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</si>
  <si>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</si>
  <si>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</si>
  <si>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</si>
  <si>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</si>
  <si>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</si>
  <si>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</si>
  <si>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</si>
  <si>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</si>
  <si>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</si>
  <si>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</si>
  <si>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</si>
  <si>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</si>
  <si>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</si>
  <si>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</si>
  <si>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</si>
  <si>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</si>
  <si>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</si>
  <si>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</si>
  <si>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</si>
  <si>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</si>
  <si>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</si>
  <si>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</si>
  <si>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</si>
  <si>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</si>
  <si>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</si>
  <si>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</si>
  <si>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</si>
  <si>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</si>
  <si>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</si>
  <si>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</si>
  <si>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</si>
  <si>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</si>
  <si>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</si>
  <si>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</si>
  <si>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</si>
  <si>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</si>
  <si>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</si>
  <si>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</si>
  <si>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</si>
  <si>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</si>
  <si>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</si>
  <si>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</si>
  <si>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</si>
  <si>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</si>
  <si>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</si>
  <si>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</si>
  <si>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</si>
  <si>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</si>
  <si>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</si>
  <si>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</si>
  <si>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</si>
  <si>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</si>
  <si>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</si>
  <si>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</si>
  <si>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</si>
  <si>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</si>
  <si>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</si>
  <si>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</si>
  <si>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</si>
  <si>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</si>
  <si>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</si>
  <si>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</si>
  <si>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</si>
  <si>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</si>
  <si>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</si>
  <si>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</si>
  <si>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</si>
  <si>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</si>
  <si>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</si>
  <si>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</si>
  <si>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</si>
  <si>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</si>
  <si>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</si>
  <si>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</si>
  <si>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</si>
  <si>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</si>
  <si>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</si>
  <si>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</si>
  <si>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</si>
  <si>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</si>
  <si>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</si>
  <si>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</si>
  <si>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</si>
  <si>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</si>
  <si>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</si>
  <si>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</si>
  <si>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</si>
  <si>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</si>
  <si>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</si>
  <si>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</si>
  <si>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</si>
  <si>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</si>
  <si>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</si>
  <si>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</si>
  <si>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</si>
  <si>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</si>
  <si>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</si>
  <si>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</si>
  <si>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</si>
  <si>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</si>
  <si>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</si>
  <si>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</si>
  <si>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</si>
  <si>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</si>
  <si>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</si>
  <si>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</si>
  <si>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</si>
  <si>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</si>
  <si>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</si>
  <si>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</si>
  <si>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</si>
  <si>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</si>
  <si>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</si>
  <si>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</si>
  <si>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</si>
  <si>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</si>
  <si>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</si>
  <si>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</si>
  <si>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</si>
  <si>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</si>
  <si>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</si>
  <si>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</si>
  <si>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</si>
  <si>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</si>
  <si>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</si>
  <si>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</si>
  <si>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</si>
  <si>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</si>
  <si>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</si>
  <si>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</si>
  <si>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</si>
  <si>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</si>
  <si>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</si>
  <si>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</si>
  <si>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</si>
  <si>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</si>
  <si>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</si>
  <si>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</si>
  <si>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</si>
  <si>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</si>
  <si>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</si>
  <si>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</si>
  <si>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</si>
  <si>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</si>
  <si>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</si>
  <si>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</si>
  <si>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</si>
  <si>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</si>
  <si>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</si>
  <si>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</si>
  <si>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</si>
  <si>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</si>
  <si>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</si>
  <si>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</si>
  <si>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</si>
  <si>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</si>
  <si>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</si>
  <si>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</si>
  <si>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</si>
  <si>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</si>
  <si>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</si>
  <si>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</si>
  <si>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</si>
  <si>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</si>
  <si>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</si>
  <si>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</si>
  <si>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</si>
  <si>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</si>
  <si>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</si>
  <si>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</si>
  <si>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</si>
  <si>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</si>
  <si>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</si>
  <si>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</si>
  <si>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</si>
  <si>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</si>
  <si>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</si>
  <si>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</si>
  <si>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</si>
  <si>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</si>
  <si>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</si>
  <si>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</si>
  <si>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</si>
  <si>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</si>
  <si>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</si>
  <si>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</si>
  <si>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</si>
  <si>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</si>
  <si>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</si>
  <si>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</si>
  <si>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</si>
  <si>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</si>
  <si>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</si>
  <si>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</si>
  <si>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</si>
  <si>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</si>
  <si>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</si>
  <si>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</si>
  <si>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</si>
  <si>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</si>
  <si>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</si>
  <si>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</si>
  <si>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</si>
  <si>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</si>
  <si>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</si>
  <si>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</si>
  <si>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</si>
  <si>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</si>
  <si>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</si>
  <si>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</si>
  <si>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</si>
  <si>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</si>
  <si>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</si>
  <si>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</si>
  <si>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</si>
  <si>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</si>
  <si>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</si>
  <si>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</si>
  <si>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</si>
  <si>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</si>
  <si>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</si>
  <si>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</si>
  <si>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</si>
  <si>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</si>
  <si>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</si>
  <si>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</si>
  <si>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</si>
  <si>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</si>
  <si>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</si>
  <si>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</si>
  <si>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</si>
  <si>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</si>
  <si>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</si>
  <si>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</si>
  <si>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</si>
  <si>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</si>
  <si>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</si>
  <si>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</si>
  <si>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</si>
  <si>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</si>
  <si>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</si>
  <si>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</si>
  <si>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</si>
  <si>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</si>
  <si>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</si>
  <si>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</si>
  <si>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</si>
  <si>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</si>
  <si>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</si>
  <si>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</si>
  <si>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</si>
  <si>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</si>
  <si>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</si>
  <si>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</si>
  <si>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</si>
  <si>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</si>
  <si>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</si>
  <si>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</si>
  <si>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</si>
  <si>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</si>
  <si>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</si>
  <si>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</si>
  <si>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</si>
  <si>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</si>
  <si>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</si>
  <si>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</si>
  <si>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</si>
  <si>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</si>
  <si>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</si>
  <si>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</si>
  <si>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</si>
  <si>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</si>
  <si>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</si>
  <si>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</si>
  <si>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</si>
  <si>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</si>
  <si>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</si>
  <si>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</si>
  <si>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</si>
  <si>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</si>
  <si>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</si>
  <si>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</si>
  <si>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</si>
  <si>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</si>
  <si>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</si>
  <si>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</si>
  <si>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</si>
  <si>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</si>
  <si>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</si>
  <si>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</si>
  <si>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</si>
  <si>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</si>
  <si>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</si>
  <si>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</si>
  <si>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</si>
  <si>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</si>
  <si>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</si>
  <si>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</si>
  <si>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</si>
  <si>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</si>
  <si>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</si>
  <si>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</si>
  <si>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</si>
  <si>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</si>
  <si>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</si>
  <si>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</si>
  <si>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</si>
  <si>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</si>
  <si>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</si>
  <si>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</si>
  <si>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</si>
  <si>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</si>
  <si>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</si>
  <si>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</si>
  <si>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</si>
  <si>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</si>
  <si>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</si>
  <si>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</si>
  <si>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</si>
  <si>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</si>
  <si>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</si>
  <si>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</si>
  <si>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</si>
  <si>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</si>
  <si>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</si>
  <si>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</si>
  <si>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</si>
  <si>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</si>
  <si>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</si>
  <si>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</si>
  <si>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</si>
  <si>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</si>
  <si>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</si>
  <si>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</si>
  <si>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</si>
  <si>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</si>
  <si>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</si>
  <si>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</si>
  <si>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</si>
  <si>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</si>
  <si>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</si>
  <si>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</si>
  <si>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</si>
  <si>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</si>
  <si>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</si>
  <si>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</si>
  <si>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</si>
  <si>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</si>
  <si>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</si>
  <si>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</si>
  <si>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</si>
  <si>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</si>
  <si>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</si>
  <si>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</si>
  <si>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</si>
  <si>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</si>
  <si>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</si>
  <si>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</si>
  <si>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</si>
  <si>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</si>
  <si>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</si>
  <si>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</si>
  <si>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</si>
  <si>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</si>
  <si>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</si>
  <si>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</si>
  <si>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</si>
  <si>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</si>
  <si>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</si>
  <si>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</si>
  <si>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</si>
  <si>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</si>
  <si>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</si>
  <si>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</si>
  <si>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</si>
  <si>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</si>
  <si>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</si>
  <si>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</si>
  <si>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</si>
  <si>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</si>
  <si>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</si>
  <si>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</si>
  <si>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</si>
  <si>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</si>
  <si>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</si>
  <si>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</si>
  <si>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</si>
  <si>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</si>
  <si>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</si>
  <si>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</si>
  <si>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</si>
  <si>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</si>
  <si>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</si>
  <si>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</si>
  <si>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</si>
  <si>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</si>
  <si>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</si>
  <si>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</si>
  <si>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</si>
  <si>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</si>
  <si>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</si>
  <si>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</si>
  <si>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</si>
  <si>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</si>
  <si>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</si>
  <si>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</si>
  <si>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</si>
  <si>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</si>
  <si>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</si>
  <si>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</si>
  <si>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</si>
  <si>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</si>
  <si>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</si>
  <si>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</si>
  <si>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</si>
  <si>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</si>
  <si>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</si>
  <si>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</si>
  <si>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</si>
  <si>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</si>
  <si>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</si>
  <si>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</si>
  <si>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</si>
  <si>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</si>
  <si>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</si>
  <si>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</si>
  <si>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</si>
  <si>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</si>
  <si>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</si>
  <si>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</si>
  <si>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</si>
  <si>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</si>
  <si>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</si>
  <si>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</si>
  <si>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</si>
  <si>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</si>
  <si>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</si>
  <si>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</si>
  <si>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</si>
  <si>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</si>
  <si>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</si>
  <si>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</si>
  <si>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</si>
  <si>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</si>
  <si>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</si>
  <si>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</si>
  <si>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</si>
  <si>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</si>
  <si>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</si>
  <si>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</si>
  <si>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</si>
  <si>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</si>
  <si>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</si>
  <si>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</si>
  <si>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</si>
  <si>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</si>
  <si>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</si>
  <si>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</si>
  <si>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</si>
  <si>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</si>
  <si>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</si>
  <si>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</si>
  <si>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</si>
  <si>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</si>
  <si>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</si>
  <si>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</si>
  <si>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</si>
  <si>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</si>
  <si>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</si>
  <si>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</si>
  <si>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</si>
  <si>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</si>
  <si>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</si>
  <si>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</si>
  <si>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</si>
  <si>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</si>
  <si>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</si>
  <si>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</si>
  <si>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</si>
  <si>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</si>
  <si>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</si>
  <si>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</si>
  <si>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</si>
  <si>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</si>
  <si>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</si>
  <si>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</si>
  <si>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</si>
  <si>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</si>
  <si>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</si>
  <si>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</si>
  <si>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</si>
  <si>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</si>
  <si>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</si>
  <si>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</si>
  <si>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</si>
  <si>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</si>
  <si>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</si>
  <si>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</si>
  <si>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</si>
  <si>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</si>
  <si>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</si>
  <si>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</si>
  <si>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</si>
  <si>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</si>
  <si>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</si>
  <si>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</si>
  <si>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</si>
  <si>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</si>
  <si>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</si>
  <si>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</si>
  <si>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</si>
  <si>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</si>
  <si>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</si>
  <si>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</si>
  <si>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</si>
  <si>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</si>
  <si>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</si>
  <si>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</si>
  <si>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</si>
  <si>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</si>
  <si>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</si>
  <si>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</si>
  <si>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</si>
  <si>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</si>
  <si>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</si>
  <si>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</si>
  <si>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</si>
  <si>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</si>
  <si>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</si>
  <si>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</si>
  <si>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</si>
  <si>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</si>
  <si>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</si>
  <si>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</si>
  <si>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</si>
  <si>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</si>
  <si>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</si>
  <si>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</si>
  <si>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</si>
  <si>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</si>
  <si>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</si>
  <si>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</si>
  <si>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</si>
  <si>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</si>
  <si>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</si>
  <si>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</si>
  <si>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</si>
  <si>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</si>
  <si>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</si>
  <si>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</si>
  <si>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</si>
  <si>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</si>
  <si>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</si>
  <si>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</si>
  <si>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</si>
  <si>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</si>
  <si>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</si>
  <si>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</si>
  <si>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</si>
  <si>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</si>
  <si>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</si>
  <si>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</si>
  <si>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</si>
  <si>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</si>
  <si>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</si>
  <si>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</si>
  <si>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</si>
  <si>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</si>
  <si>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</si>
  <si>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</si>
  <si>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</si>
  <si>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</si>
  <si>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</si>
  <si>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</si>
  <si>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</si>
  <si>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</si>
  <si>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</si>
  <si>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</si>
  <si>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</si>
  <si>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</si>
  <si>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</si>
  <si>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</si>
  <si>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</si>
  <si>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</si>
  <si>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</si>
  <si>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</si>
  <si>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</si>
  <si>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</si>
  <si>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</si>
  <si>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</si>
  <si>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</si>
  <si>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</si>
  <si>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</si>
  <si>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</si>
  <si>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</si>
  <si>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</si>
  <si>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</si>
  <si>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</si>
  <si>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</si>
  <si>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</si>
  <si>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</si>
  <si>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</si>
  <si>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</si>
  <si>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</si>
  <si>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</si>
  <si>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</si>
  <si>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</si>
  <si>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</si>
  <si>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</si>
  <si>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</si>
  <si>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</si>
  <si>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</si>
  <si>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</si>
  <si>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</si>
  <si>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</si>
  <si>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</si>
  <si>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</si>
  <si>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</si>
  <si>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</si>
  <si>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</si>
  <si>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</si>
  <si>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</si>
  <si>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</si>
  <si>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</si>
  <si>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</si>
  <si>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</si>
  <si>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</si>
  <si>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</si>
  <si>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</si>
  <si>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</si>
  <si>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</si>
  <si>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</si>
  <si>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</si>
  <si>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</si>
  <si>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</si>
  <si>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</si>
  <si>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</si>
  <si>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</si>
  <si>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</si>
  <si>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</si>
  <si>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</si>
  <si>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</si>
  <si>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</si>
  <si>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</si>
  <si>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</si>
  <si>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</si>
  <si>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</si>
  <si>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</si>
  <si>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</si>
  <si>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</si>
  <si>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</si>
  <si>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</si>
  <si>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</si>
  <si>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</si>
  <si>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</si>
  <si>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</si>
  <si>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</si>
  <si>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</si>
  <si>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</si>
  <si>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</si>
  <si>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</si>
  <si>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</si>
  <si>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</si>
  <si>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</si>
  <si>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</si>
  <si>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</si>
  <si>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</si>
  <si>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</si>
  <si>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</si>
  <si>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</si>
  <si>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</si>
  <si>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</si>
  <si>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</si>
  <si>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</si>
  <si>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</si>
  <si>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</si>
  <si>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</si>
  <si>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</si>
  <si>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</si>
  <si>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</si>
  <si>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</si>
  <si>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</si>
  <si>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</si>
  <si>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</si>
  <si>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</si>
  <si>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</si>
  <si>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</si>
  <si>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</si>
  <si>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</si>
  <si>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</si>
  <si>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</si>
  <si>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</si>
  <si>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</si>
  <si>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</si>
  <si>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</si>
  <si>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</si>
  <si>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</si>
  <si>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</si>
  <si>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</si>
  <si>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</si>
  <si>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</si>
  <si>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</si>
  <si>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</si>
  <si>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</si>
  <si>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</si>
  <si>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</si>
  <si>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</si>
  <si>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</si>
  <si>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</si>
  <si>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</si>
  <si>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</si>
  <si>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</si>
  <si>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</si>
  <si>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</si>
  <si>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</si>
  <si>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</si>
  <si>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</si>
  <si>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</si>
  <si>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</si>
  <si>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</si>
  <si>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</si>
  <si>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</si>
  <si>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</si>
  <si>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</si>
  <si>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</si>
  <si>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</si>
  <si>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</si>
  <si>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</si>
  <si>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</si>
  <si>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</si>
  <si>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</si>
  <si>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</si>
  <si>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</si>
  <si>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</si>
  <si>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</si>
  <si>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</si>
  <si>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</si>
  <si>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</si>
  <si>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</si>
  <si>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</si>
  <si>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</si>
  <si>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</si>
  <si>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</si>
  <si>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</si>
  <si>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</si>
  <si>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</si>
  <si>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</si>
  <si>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</si>
  <si>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</si>
  <si>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</si>
  <si>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</si>
  <si>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</si>
  <si>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</si>
  <si>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</si>
  <si>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</si>
  <si>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</si>
  <si>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</si>
  <si>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</si>
  <si>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</si>
  <si>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</si>
  <si>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</si>
  <si>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</si>
  <si>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</si>
  <si>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</si>
  <si>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</si>
  <si>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</si>
  <si>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</si>
  <si>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</si>
  <si>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</si>
  <si>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</si>
  <si>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</si>
  <si>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</si>
  <si>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</si>
  <si>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</si>
  <si>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</si>
  <si>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</si>
  <si>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</si>
  <si>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</si>
  <si>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</si>
  <si>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</si>
  <si>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</si>
  <si>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</si>
  <si>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</si>
  <si>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</si>
  <si>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</si>
  <si>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</si>
  <si>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</si>
  <si>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</si>
  <si>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</si>
  <si>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</si>
  <si>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</si>
  <si>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</si>
  <si>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</si>
  <si>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</si>
  <si>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</si>
  <si>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</si>
  <si>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</si>
  <si>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</si>
  <si>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</si>
  <si>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</si>
  <si>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</si>
  <si>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</si>
  <si>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</si>
  <si>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</si>
  <si>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</si>
  <si>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</si>
  <si>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</si>
  <si>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</si>
  <si>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</si>
  <si>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</si>
  <si>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</si>
  <si>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</si>
  <si>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</si>
  <si>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</si>
  <si>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</si>
  <si>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</si>
  <si>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</si>
  <si>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</si>
  <si>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</si>
  <si>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</si>
  <si>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</si>
  <si>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</si>
  <si>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</si>
  <si>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</si>
  <si>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</si>
  <si>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</si>
  <si>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</si>
  <si>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</si>
  <si>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</si>
  <si>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</si>
  <si>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</si>
  <si>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</si>
  <si>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</si>
  <si>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</si>
  <si>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</si>
  <si>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</si>
  <si>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</si>
  <si>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</si>
  <si>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</si>
  <si>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</si>
  <si>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</si>
  <si>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</si>
  <si>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</si>
  <si>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</si>
  <si>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</si>
  <si>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</si>
  <si>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</si>
  <si>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</si>
  <si>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</si>
  <si>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</si>
  <si>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</si>
  <si>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</si>
  <si>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</si>
  <si>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</si>
  <si>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</si>
  <si>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</si>
  <si>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</si>
  <si>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</si>
  <si>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</si>
  <si>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</si>
  <si>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</si>
  <si>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</si>
  <si>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</si>
  <si>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</si>
  <si>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</si>
  <si>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</si>
  <si>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</si>
  <si>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</si>
  <si>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</si>
  <si>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</si>
  <si>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</si>
  <si>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</si>
  <si>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</si>
  <si>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</si>
  <si>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</si>
  <si>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</si>
  <si>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</si>
  <si>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</si>
  <si>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</si>
  <si>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</si>
  <si>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</si>
  <si>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</si>
  <si>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</si>
  <si>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</si>
  <si>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</si>
  <si>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</si>
  <si>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</si>
  <si>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</si>
  <si>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</si>
  <si>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</si>
  <si>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</si>
  <si>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</si>
  <si>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</si>
  <si>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</si>
  <si>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</si>
  <si>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</si>
  <si>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</si>
  <si>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</si>
  <si>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</si>
  <si>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</si>
  <si>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</si>
  <si>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</si>
  <si>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</si>
  <si>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</si>
  <si>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</si>
  <si>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</si>
  <si>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</si>
  <si>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</si>
  <si>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</si>
  <si>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</si>
  <si>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</si>
  <si>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</si>
  <si>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</si>
  <si>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</si>
  <si>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</si>
  <si>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</si>
  <si>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</si>
  <si>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</si>
  <si>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</si>
  <si>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</si>
  <si>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</si>
  <si>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</si>
  <si>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</si>
  <si>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</si>
  <si>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</si>
  <si>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</si>
  <si>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</si>
  <si>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</si>
  <si>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</si>
  <si>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</si>
  <si>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</si>
  <si>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</si>
  <si>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</si>
  <si>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</si>
  <si>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</si>
  <si>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</si>
  <si>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</si>
  <si>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</si>
  <si>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</si>
  <si>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</si>
  <si>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</si>
  <si>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</si>
  <si>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</si>
  <si>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</si>
  <si>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</si>
  <si>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</si>
  <si>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</si>
  <si>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</si>
  <si>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</si>
  <si>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</si>
  <si>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</si>
  <si>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</si>
  <si>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</si>
  <si>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</si>
  <si>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</si>
  <si>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</si>
  <si>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</si>
  <si>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</si>
  <si>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</si>
  <si>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</si>
  <si>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</si>
  <si>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</si>
  <si>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</si>
  <si>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</si>
  <si>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</si>
  <si>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</si>
  <si>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</si>
  <si>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</si>
  <si>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</si>
  <si>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</si>
  <si>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</si>
  <si>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</si>
  <si>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</si>
  <si>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</si>
  <si>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</si>
  <si>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</si>
  <si>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</si>
  <si>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</si>
  <si>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</si>
  <si>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</si>
  <si>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</si>
  <si>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</si>
  <si>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</si>
  <si>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</si>
  <si>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</si>
  <si>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</si>
  <si>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</si>
  <si>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</si>
  <si>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</si>
  <si>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</si>
  <si>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</si>
  <si>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</si>
  <si>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</si>
  <si>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</si>
  <si>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</si>
  <si>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</si>
  <si>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</si>
  <si>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</si>
  <si>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</si>
  <si>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</si>
  <si>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</si>
  <si>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</si>
  <si>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</si>
  <si>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</si>
  <si>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</si>
  <si>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</si>
  <si>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</si>
  <si>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</si>
  <si>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</si>
  <si>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</si>
  <si>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</si>
  <si>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</si>
  <si>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</si>
  <si>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</si>
  <si>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</si>
  <si>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</si>
  <si>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</si>
  <si>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</si>
  <si>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</si>
  <si>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</si>
  <si>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</si>
  <si>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</si>
  <si>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</si>
  <si>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</si>
  <si>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</si>
  <si>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</si>
  <si>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</si>
  <si>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</si>
  <si>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</si>
  <si>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</si>
  <si>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</si>
  <si>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</si>
  <si>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</si>
  <si>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</si>
  <si>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</si>
  <si>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</si>
  <si>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</si>
  <si>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</si>
  <si>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</si>
  <si>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</si>
  <si>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</si>
  <si>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</si>
  <si>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</si>
  <si>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</si>
  <si>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</si>
  <si>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</si>
  <si>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</si>
  <si>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</si>
  <si>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</si>
  <si>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</si>
  <si>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</si>
  <si>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</si>
  <si>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</si>
  <si>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</si>
  <si>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</si>
  <si>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</si>
  <si>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</si>
  <si>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</si>
  <si>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</si>
  <si>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</si>
  <si>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</si>
  <si>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</si>
  <si>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</si>
  <si>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</si>
  <si>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</si>
  <si>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</si>
  <si>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</si>
  <si>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</si>
  <si>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</si>
  <si>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</si>
  <si>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</si>
  <si>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</si>
  <si>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</si>
  <si>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</si>
  <si>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</si>
  <si>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</si>
  <si>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</si>
  <si>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</si>
  <si>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</si>
  <si>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</si>
  <si>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</si>
  <si>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</si>
  <si>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</si>
  <si>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</si>
  <si>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</si>
  <si>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</si>
  <si>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</si>
  <si>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</si>
  <si>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</si>
  <si>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</si>
  <si>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</si>
  <si>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</si>
  <si>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</si>
  <si>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</si>
  <si>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</si>
  <si>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</si>
  <si>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</si>
  <si>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</si>
  <si>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</si>
  <si>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</si>
  <si>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</si>
  <si>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</si>
  <si>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</si>
  <si>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</si>
  <si>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</si>
  <si>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</si>
  <si>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</si>
  <si>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</si>
  <si>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</si>
  <si>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</si>
  <si>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</si>
  <si>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</si>
  <si>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</si>
  <si>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</si>
  <si>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</si>
  <si>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</si>
  <si>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</si>
  <si>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</si>
  <si>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</si>
  <si>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</si>
  <si>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</si>
  <si>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</si>
  <si>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</si>
  <si>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</si>
  <si>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</si>
  <si>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</si>
  <si>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</si>
  <si>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</si>
  <si>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</si>
  <si>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</si>
  <si>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</si>
  <si>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</si>
  <si>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</si>
  <si>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</si>
  <si>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</si>
  <si>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</si>
  <si>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</si>
  <si>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</si>
  <si>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</si>
  <si>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</si>
  <si>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</si>
  <si>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</si>
  <si>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</si>
  <si>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</si>
  <si>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</si>
  <si>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</si>
  <si>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</si>
  <si>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</si>
  <si>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</si>
  <si>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</si>
  <si>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</si>
  <si>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</si>
  <si>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</si>
  <si>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</si>
  <si>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</si>
  <si>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</si>
  <si>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</si>
  <si>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</si>
  <si>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</si>
  <si>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</si>
  <si>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</si>
  <si>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</si>
  <si>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</si>
  <si>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</si>
  <si>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</si>
  <si>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</si>
  <si>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</si>
  <si>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</si>
  <si>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</si>
  <si>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</si>
  <si>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</si>
  <si>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</si>
  <si>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</si>
  <si>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</si>
  <si>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</si>
  <si>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</si>
  <si>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</si>
  <si>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</si>
  <si>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</si>
  <si>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</si>
  <si>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</si>
  <si>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</si>
  <si>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</si>
  <si>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</si>
  <si>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</si>
  <si>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</si>
  <si>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</si>
  <si>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</si>
  <si>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</si>
  <si>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</si>
  <si>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</si>
  <si>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</si>
  <si>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</si>
  <si>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</si>
  <si>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</si>
  <si>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</si>
  <si>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</si>
  <si>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</si>
  <si>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</si>
  <si>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</si>
  <si>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</si>
  <si>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</si>
  <si>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</si>
  <si>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</si>
  <si>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</si>
  <si>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</si>
  <si>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</si>
  <si>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</si>
  <si>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</si>
  <si>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</si>
  <si>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</si>
  <si>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</si>
  <si>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</si>
  <si>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</si>
  <si>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</si>
  <si>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</si>
  <si>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</si>
  <si>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</si>
  <si>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</si>
  <si>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</si>
  <si>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</si>
  <si>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</si>
  <si>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</si>
  <si>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</si>
  <si>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</si>
  <si>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</si>
  <si>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</si>
  <si>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</si>
  <si>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</si>
  <si>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</si>
  <si>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</si>
  <si>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</si>
  <si>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</si>
  <si>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</si>
  <si>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</si>
  <si>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</si>
  <si>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</si>
  <si>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</si>
  <si>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</si>
  <si>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</si>
  <si>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</si>
  <si>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</si>
  <si>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</si>
  <si>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</si>
  <si>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</si>
  <si>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</si>
  <si>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</si>
  <si>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</si>
  <si>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</si>
  <si>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</si>
  <si>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</si>
  <si>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</si>
  <si>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</si>
  <si>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</si>
  <si>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</si>
  <si>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</si>
  <si>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</si>
  <si>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</si>
  <si>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</si>
  <si>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</si>
  <si>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</si>
  <si>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</si>
  <si>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</si>
  <si>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</si>
  <si>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</si>
  <si>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</si>
  <si>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</si>
  <si>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</si>
  <si>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</si>
  <si>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</si>
  <si>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</si>
  <si>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</si>
  <si>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</si>
  <si>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</si>
  <si>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</si>
  <si>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</si>
  <si>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</si>
  <si>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</si>
  <si>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</si>
  <si>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</si>
  <si>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</si>
  <si>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</si>
  <si>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</si>
  <si>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</si>
  <si>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</si>
  <si>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</si>
  <si>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</si>
  <si>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</si>
  <si>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</si>
  <si>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</si>
  <si>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</si>
  <si>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</si>
  <si>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</si>
  <si>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</si>
  <si>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</si>
  <si>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</si>
  <si>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</si>
  <si>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</si>
  <si>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</si>
  <si>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</si>
  <si>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</si>
  <si>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</si>
  <si>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</si>
  <si>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</si>
  <si>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</si>
  <si>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</si>
  <si>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</si>
  <si>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</si>
  <si>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</si>
  <si>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</si>
  <si>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</si>
  <si>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</si>
  <si>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</si>
  <si>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</si>
  <si>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</si>
  <si>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</si>
  <si>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</si>
  <si>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</si>
  <si>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</si>
  <si>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</si>
  <si>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</si>
  <si>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</si>
  <si>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</si>
  <si>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</si>
  <si>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</si>
  <si>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</si>
  <si>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</si>
  <si>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</si>
  <si>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</si>
  <si>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</si>
  <si>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</si>
  <si>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</si>
  <si>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</si>
  <si>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</si>
  <si>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</si>
  <si>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</si>
  <si>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</si>
  <si>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</si>
  <si>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</si>
  <si>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</si>
  <si>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</si>
  <si>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</si>
  <si>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</si>
  <si>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</si>
  <si>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</si>
  <si>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</si>
  <si>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</si>
  <si>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</si>
  <si>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</si>
  <si>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</si>
  <si>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</si>
  <si>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</si>
  <si>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</si>
  <si>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</si>
  <si>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</si>
  <si>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</si>
  <si>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</si>
  <si>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</si>
  <si>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</si>
  <si>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</si>
  <si>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</si>
  <si>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</si>
  <si>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</si>
  <si>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</si>
  <si>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</si>
  <si>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</si>
  <si>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</si>
  <si>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</si>
  <si>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</si>
  <si>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</si>
  <si>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</si>
  <si>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</si>
  <si>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</si>
  <si>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</si>
  <si>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</si>
  <si>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</si>
  <si>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</si>
  <si>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</si>
  <si>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</si>
  <si>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</si>
  <si>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</si>
  <si>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</si>
  <si>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</si>
  <si>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</si>
  <si>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</si>
  <si>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</si>
  <si>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</si>
  <si>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</si>
  <si>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</si>
  <si>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</si>
  <si>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</si>
  <si>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</si>
  <si>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</si>
  <si>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</si>
  <si>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</si>
  <si>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</si>
  <si>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</si>
  <si>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</si>
  <si>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</si>
  <si>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</si>
  <si>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</si>
  <si>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</si>
  <si>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</si>
  <si>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</si>
  <si>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</si>
  <si>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</si>
  <si>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</si>
  <si>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</si>
  <si>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</si>
  <si>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</si>
  <si>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</si>
  <si>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</si>
  <si>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</si>
  <si>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</si>
  <si>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</si>
  <si>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</si>
  <si>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</si>
  <si>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</si>
  <si>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</si>
  <si>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</si>
  <si>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</si>
  <si>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</si>
  <si>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</si>
  <si>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</si>
  <si>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</si>
  <si>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</si>
  <si>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</si>
  <si>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</si>
  <si>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</si>
  <si>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</si>
  <si>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</si>
  <si>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</si>
  <si>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</si>
  <si>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</si>
  <si>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</si>
  <si>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</si>
  <si>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</si>
  <si>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</si>
  <si>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</si>
  <si>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</si>
  <si>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</si>
  <si>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</si>
  <si>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</si>
  <si>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</si>
  <si>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</si>
  <si>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</si>
  <si>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</si>
  <si>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</si>
  <si>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</si>
  <si>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</si>
  <si>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</si>
  <si>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</si>
  <si>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</si>
  <si>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</si>
  <si>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</si>
  <si>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</si>
  <si>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</si>
  <si>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</si>
  <si>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</si>
  <si>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</si>
  <si>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</si>
  <si>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</si>
  <si>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</si>
  <si>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</si>
  <si>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</si>
  <si>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</si>
  <si>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</si>
  <si>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</si>
  <si>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</si>
  <si>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</si>
  <si>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</si>
  <si>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</si>
  <si>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</si>
  <si>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</si>
  <si>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</si>
  <si>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</si>
  <si>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</si>
  <si>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</si>
  <si>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</si>
  <si>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</si>
  <si>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</si>
  <si>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</si>
  <si>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</si>
  <si>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</si>
  <si>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</si>
  <si>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</si>
  <si>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</si>
  <si>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</si>
  <si>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</si>
  <si>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</si>
  <si>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</si>
  <si>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</si>
  <si>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</si>
  <si>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</si>
  <si>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</si>
  <si>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</si>
  <si>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</si>
  <si>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</si>
  <si>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</si>
  <si>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</si>
  <si>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</si>
  <si>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</si>
  <si>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</si>
  <si>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</si>
  <si>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</si>
  <si>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</si>
  <si>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</si>
  <si>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</si>
  <si>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</si>
  <si>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</si>
  <si>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</si>
  <si>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</si>
  <si>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</si>
  <si>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</si>
  <si>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</si>
  <si>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</si>
  <si>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</si>
  <si>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</si>
  <si>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</si>
  <si>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</si>
  <si>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</si>
  <si>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</si>
  <si>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</si>
  <si>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</si>
  <si>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</si>
  <si>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</si>
  <si>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</si>
  <si>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</si>
  <si>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</si>
  <si>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</si>
  <si>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</si>
  <si>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</si>
  <si>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</si>
  <si>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</si>
  <si>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</si>
  <si>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</si>
  <si>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</si>
  <si>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</si>
  <si>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</si>
  <si>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</si>
  <si>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</si>
  <si>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</si>
  <si>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</si>
  <si>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</si>
  <si>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</si>
  <si>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</si>
  <si>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</si>
  <si>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</si>
  <si>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</si>
  <si>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</si>
  <si>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</si>
  <si>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</si>
  <si>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</si>
  <si>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</si>
  <si>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</si>
  <si>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</si>
  <si>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</si>
  <si>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</si>
  <si>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</si>
  <si>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</si>
  <si>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</si>
  <si>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</si>
  <si>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</si>
  <si>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</si>
  <si>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</si>
  <si>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</si>
  <si>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</si>
  <si>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</si>
  <si>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</si>
  <si>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</si>
  <si>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</si>
  <si>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</si>
  <si>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</si>
  <si>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</si>
  <si>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</si>
  <si>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</si>
  <si>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</si>
  <si>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</si>
  <si>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</si>
  <si>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</si>
  <si>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</si>
  <si>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</si>
  <si>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</si>
  <si>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</si>
  <si>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</si>
  <si>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</si>
  <si>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</si>
  <si>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</si>
  <si>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</si>
  <si>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</si>
  <si>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</si>
  <si>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</si>
  <si>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</si>
  <si>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</si>
  <si>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</si>
  <si>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</si>
  <si>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</si>
  <si>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</si>
  <si>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</si>
  <si>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</si>
  <si>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</si>
  <si>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</si>
  <si>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</si>
  <si>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</si>
  <si>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</si>
  <si>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</si>
  <si>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</si>
  <si>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</si>
  <si>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</si>
  <si>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</si>
  <si>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</si>
  <si>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</si>
  <si>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</si>
  <si>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</si>
  <si>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</si>
  <si>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</si>
  <si>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</si>
  <si>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</si>
  <si>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</si>
  <si>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</si>
  <si>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</si>
  <si>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</si>
  <si>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</si>
  <si>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</si>
  <si>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</si>
  <si>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</si>
  <si>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</si>
  <si>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</si>
  <si>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</si>
  <si>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</si>
  <si>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</si>
  <si>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</si>
  <si>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</si>
  <si>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</si>
  <si>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</si>
  <si>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</si>
  <si>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</si>
  <si>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</si>
  <si>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</si>
  <si>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</si>
  <si>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</si>
  <si>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</si>
  <si>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</si>
  <si>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</si>
  <si>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</si>
  <si>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</si>
  <si>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</si>
  <si>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</si>
  <si>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</si>
  <si>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</si>
  <si>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</si>
  <si>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</si>
  <si>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</si>
  <si>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</si>
  <si>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</si>
  <si>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</si>
  <si>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</si>
  <si>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</si>
  <si>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</si>
  <si>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</si>
  <si>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</si>
  <si>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</si>
  <si>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</si>
  <si>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</si>
  <si>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</si>
  <si>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</si>
  <si>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</si>
  <si>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</si>
  <si>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</si>
  <si>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</si>
  <si>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</si>
  <si>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</si>
  <si>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</si>
  <si>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</si>
  <si>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</si>
  <si>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</si>
  <si>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</si>
  <si>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</si>
  <si>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</si>
  <si>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</si>
  <si>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</si>
  <si>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</si>
  <si>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</si>
  <si>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</si>
  <si>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</si>
  <si>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</si>
  <si>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</si>
  <si>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</si>
  <si>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</si>
  <si>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</si>
  <si>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</si>
  <si>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</si>
  <si>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</si>
  <si>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</si>
  <si>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</si>
  <si>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</si>
  <si>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</si>
  <si>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</si>
  <si>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</si>
  <si>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</si>
  <si>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</si>
  <si>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</si>
  <si>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</si>
  <si>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</si>
  <si>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</si>
  <si>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</si>
  <si>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</si>
  <si>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</si>
  <si>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</si>
  <si>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</si>
  <si>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</si>
  <si>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</si>
  <si>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</si>
  <si>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</si>
  <si>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</si>
  <si>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</si>
  <si>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</si>
  <si>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</si>
  <si>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</si>
  <si>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</si>
  <si>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</si>
  <si>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</si>
  <si>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</si>
  <si>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</si>
  <si>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</si>
  <si>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</si>
  <si>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</si>
  <si>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</si>
  <si>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</si>
  <si>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</si>
  <si>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</si>
  <si>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</si>
  <si>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</si>
  <si>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</si>
  <si>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</si>
  <si>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</si>
  <si>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</si>
  <si>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</si>
  <si>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</si>
  <si>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</si>
  <si>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</si>
  <si>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</si>
  <si>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</si>
  <si>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</si>
  <si>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</si>
  <si>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</si>
  <si>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</si>
  <si>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</si>
  <si>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</si>
  <si>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</si>
  <si>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</si>
  <si>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</si>
  <si>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</si>
  <si>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</si>
  <si>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</si>
  <si>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</si>
  <si>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</si>
  <si>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</si>
  <si>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</si>
  <si>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</si>
  <si>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</si>
  <si>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</si>
  <si>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</si>
  <si>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</si>
  <si>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</si>
  <si>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</si>
  <si>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</si>
  <si>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</si>
  <si>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</si>
  <si>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</si>
  <si>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</si>
  <si>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</si>
  <si>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</si>
  <si>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</si>
  <si>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</si>
  <si>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</si>
  <si>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</si>
  <si>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</si>
  <si>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</si>
  <si>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</si>
  <si>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</si>
  <si>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</si>
  <si>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</si>
  <si>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</si>
  <si>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</si>
  <si>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</si>
  <si>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</si>
  <si>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</si>
  <si>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</si>
  <si>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</si>
  <si>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</si>
  <si>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</si>
  <si>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</si>
  <si>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</si>
  <si>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</si>
  <si>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</si>
  <si>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</si>
  <si>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</si>
  <si>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</si>
  <si>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</si>
  <si>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</si>
  <si>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</si>
  <si>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</si>
  <si>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</si>
  <si>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</si>
  <si>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</si>
  <si>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</si>
  <si>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</si>
  <si>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</si>
  <si>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</si>
  <si>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</si>
  <si>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</si>
  <si>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</si>
  <si>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</si>
  <si>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</si>
  <si>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</si>
  <si>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</si>
  <si>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</si>
  <si>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</si>
  <si>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</si>
  <si>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</si>
  <si>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</si>
  <si>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</si>
  <si>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</si>
  <si>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</si>
  <si>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</si>
  <si>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</si>
  <si>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</si>
  <si>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</si>
  <si>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</si>
  <si>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</si>
  <si>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</si>
  <si>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</si>
  <si>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</si>
  <si>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</si>
  <si>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</si>
  <si>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</si>
  <si>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</si>
  <si>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</si>
  <si>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</si>
  <si>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</si>
  <si>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</si>
  <si>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</si>
  <si>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</si>
  <si>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</si>
  <si>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</si>
  <si>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</si>
  <si>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</si>
  <si>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</si>
  <si>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</si>
  <si>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</si>
  <si>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</si>
  <si>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</si>
  <si>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</si>
  <si>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</si>
  <si>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</si>
  <si>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</si>
  <si>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</si>
  <si>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</si>
  <si>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</si>
  <si>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</si>
  <si>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</si>
  <si>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</si>
  <si>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</si>
  <si>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</si>
  <si>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</si>
  <si>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</si>
  <si>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</si>
  <si>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</si>
  <si>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</si>
  <si>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</si>
  <si>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</si>
  <si>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</si>
  <si>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</si>
  <si>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</si>
  <si>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</si>
  <si>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</si>
  <si>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</si>
  <si>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</si>
  <si>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</si>
  <si>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</si>
  <si>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</si>
  <si>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</si>
  <si>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</si>
  <si>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</si>
  <si>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</si>
  <si>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</si>
  <si>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</si>
  <si>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</si>
  <si>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</si>
  <si>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</si>
  <si>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</si>
  <si>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</si>
  <si>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</si>
  <si>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</si>
  <si>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</si>
  <si>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</si>
  <si>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</si>
  <si>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</si>
  <si>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</si>
  <si>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</si>
  <si>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</si>
  <si>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</si>
  <si>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</si>
  <si>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</si>
  <si>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</si>
  <si>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</si>
  <si>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</si>
  <si>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</si>
  <si>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</si>
  <si>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</si>
  <si>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</si>
  <si>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</si>
  <si>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</si>
  <si>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</si>
  <si>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</si>
  <si>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</si>
  <si>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</si>
  <si>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</si>
  <si>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</si>
  <si>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</si>
  <si>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</si>
  <si>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</si>
  <si>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</si>
  <si>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</si>
  <si>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</si>
  <si>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</si>
  <si>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</si>
  <si>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</si>
  <si>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</si>
  <si>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</si>
  <si>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</si>
  <si>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</si>
  <si>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</si>
  <si>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</si>
  <si>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</si>
  <si>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</si>
  <si>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</si>
  <si>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</si>
  <si>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</si>
  <si>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</si>
  <si>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</si>
  <si>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</si>
  <si>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</si>
  <si>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</si>
  <si>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</si>
  <si>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</si>
  <si>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</si>
  <si>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</si>
  <si>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</si>
  <si>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</si>
  <si>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</si>
  <si>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</si>
  <si>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</si>
  <si>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</si>
  <si>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</si>
  <si>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</si>
  <si>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</si>
  <si>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</si>
  <si>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</si>
  <si>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</si>
  <si>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</si>
  <si>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</si>
  <si>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</si>
  <si>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</si>
  <si>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</si>
  <si>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</si>
  <si>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</si>
  <si>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</si>
  <si>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</si>
  <si>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</si>
  <si>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</si>
  <si>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</si>
  <si>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</si>
  <si>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</si>
  <si>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</si>
  <si>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</si>
  <si>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</si>
  <si>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</si>
  <si>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</si>
  <si>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</si>
  <si>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</si>
  <si>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</si>
  <si>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</si>
  <si>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</si>
  <si>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</si>
  <si>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</si>
  <si>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</si>
  <si>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</si>
  <si>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</si>
  <si>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</si>
  <si>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</si>
  <si>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</si>
  <si>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</si>
  <si>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</si>
  <si>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</si>
  <si>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</si>
  <si>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</si>
  <si>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</si>
  <si>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</si>
  <si>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</si>
  <si>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</si>
  <si>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</si>
  <si>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</si>
  <si>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</si>
  <si>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</si>
  <si>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</si>
  <si>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</si>
  <si>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</si>
  <si>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</si>
  <si>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</si>
  <si>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</si>
  <si>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</si>
  <si>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</si>
  <si>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</si>
  <si>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</si>
  <si>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</si>
  <si>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</si>
  <si>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</si>
  <si>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</si>
  <si>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</si>
  <si>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</si>
  <si>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</si>
  <si>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</si>
  <si>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</si>
  <si>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</si>
  <si>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</si>
  <si>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</si>
  <si>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</si>
  <si>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</si>
  <si>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</si>
  <si>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</si>
  <si>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</si>
  <si>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</si>
  <si>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</si>
  <si>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</si>
  <si>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</si>
  <si>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</si>
  <si>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</si>
  <si>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</si>
  <si>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</si>
  <si>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</si>
  <si>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</si>
  <si>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</si>
  <si>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</si>
  <si>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</si>
  <si>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</si>
  <si>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</si>
  <si>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</si>
  <si>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</si>
  <si>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</si>
  <si>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</si>
  <si>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</si>
  <si>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</si>
  <si>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</si>
  <si>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</si>
  <si>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</si>
  <si>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</si>
  <si>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</si>
  <si>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</si>
  <si>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</si>
  <si>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</si>
  <si>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</si>
  <si>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</si>
  <si>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</si>
  <si>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</si>
  <si>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</si>
  <si>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</si>
  <si>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</si>
  <si>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</si>
  <si>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</si>
  <si>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</si>
  <si>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</si>
  <si>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</si>
  <si>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</si>
  <si>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</si>
  <si>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</si>
  <si>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</si>
  <si>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</si>
  <si>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</si>
  <si>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</si>
  <si>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</si>
  <si>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</si>
  <si>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</si>
  <si>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</si>
  <si>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</si>
  <si>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</si>
  <si>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</si>
  <si>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</si>
  <si>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</si>
  <si>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</si>
  <si>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</si>
  <si>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</si>
  <si>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</si>
  <si>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</si>
  <si>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</si>
  <si>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</si>
  <si>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</si>
  <si>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</si>
  <si>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</si>
  <si>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</si>
  <si>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</si>
  <si>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</si>
  <si>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</si>
  <si>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</si>
  <si>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</si>
  <si>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</si>
  <si>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</si>
  <si>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</si>
  <si>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</si>
  <si>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</si>
  <si>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</si>
  <si>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</si>
  <si>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</si>
  <si>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</si>
  <si>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</si>
  <si>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</si>
  <si>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</si>
  <si>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</si>
  <si>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</si>
  <si>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</si>
  <si>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</si>
  <si>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</si>
  <si>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</si>
  <si>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</si>
  <si>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</si>
  <si>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</si>
  <si>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</si>
  <si>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</si>
  <si>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</si>
  <si>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</si>
  <si>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</si>
  <si>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</si>
  <si>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</si>
  <si>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</si>
  <si>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</si>
  <si>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</si>
  <si>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</si>
  <si>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</si>
  <si>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</si>
  <si>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</si>
  <si>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</si>
  <si>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</si>
  <si>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</si>
  <si>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</si>
  <si>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</si>
  <si>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</si>
  <si>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</si>
  <si>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</si>
  <si>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</si>
  <si>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</si>
  <si>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</si>
  <si>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</si>
  <si>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</si>
  <si>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</si>
  <si>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</si>
  <si>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</si>
  <si>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</si>
  <si>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</si>
  <si>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</si>
  <si>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</si>
  <si>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</si>
  <si>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</si>
  <si>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</si>
  <si>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</si>
  <si>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</si>
  <si>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</si>
  <si>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</si>
  <si>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</si>
  <si>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</si>
  <si>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</si>
  <si>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</si>
  <si>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</si>
  <si>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</si>
  <si>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</si>
  <si>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</si>
  <si>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</si>
  <si>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</si>
  <si>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</si>
  <si>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</si>
  <si>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</si>
  <si>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</si>
  <si>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</si>
  <si>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</si>
  <si>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</si>
  <si>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</si>
  <si>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</si>
  <si>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</si>
  <si>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</si>
  <si>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</si>
  <si>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</si>
  <si>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</si>
  <si>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</si>
  <si>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</si>
  <si>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</si>
  <si>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</si>
  <si>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</si>
  <si>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</si>
  <si>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</si>
  <si>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</si>
  <si>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</si>
  <si>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</si>
  <si>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</si>
  <si>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</si>
  <si>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</si>
  <si>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</si>
  <si>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</si>
  <si>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</si>
  <si>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</si>
  <si>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</si>
  <si>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</si>
  <si>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</si>
  <si>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</si>
  <si>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</si>
  <si>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</si>
  <si>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</si>
  <si>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</si>
  <si>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</si>
  <si>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</si>
  <si>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</si>
  <si>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</si>
  <si>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</si>
  <si>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</si>
  <si>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</si>
  <si>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</si>
  <si>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</si>
  <si>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</si>
  <si>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</si>
  <si>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</si>
  <si>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</si>
  <si>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</si>
  <si>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</si>
  <si>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</si>
  <si>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</si>
  <si>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</si>
  <si>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</si>
  <si>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</si>
  <si>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</si>
  <si>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</si>
  <si>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</si>
  <si>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</si>
  <si>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</si>
  <si>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</si>
  <si>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</si>
  <si>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</si>
  <si>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</si>
  <si>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</si>
  <si>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</si>
  <si>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</si>
  <si>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</si>
  <si>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</si>
  <si>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</si>
  <si>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</si>
  <si>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</si>
  <si>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</si>
  <si>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</si>
  <si>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</si>
  <si>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</si>
  <si>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</si>
  <si>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</si>
  <si>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</si>
  <si>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</si>
  <si>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</si>
  <si>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</si>
  <si>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</si>
  <si>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</si>
  <si>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</si>
  <si>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</si>
  <si>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</si>
  <si>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</si>
  <si>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</si>
  <si>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</si>
  <si>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</si>
  <si>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</si>
  <si>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</si>
  <si>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</si>
  <si>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</si>
  <si>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</si>
  <si>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</si>
  <si>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</si>
  <si>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</si>
  <si>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</si>
  <si>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</si>
  <si>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</si>
  <si>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</si>
  <si>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</si>
  <si>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</si>
  <si>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</si>
  <si>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</si>
  <si>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</si>
  <si>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</si>
  <si>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</si>
  <si>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</si>
  <si>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</si>
  <si>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</si>
  <si>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</si>
  <si>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</si>
  <si>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</si>
  <si>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</si>
  <si>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</si>
  <si>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</si>
  <si>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</si>
  <si>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</si>
  <si>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</si>
  <si>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</si>
  <si>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</si>
  <si>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</si>
  <si>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</si>
  <si>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</si>
  <si>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</si>
  <si>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</si>
  <si>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</si>
  <si>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</si>
  <si>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</si>
  <si>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</si>
  <si>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</si>
  <si>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</si>
  <si>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</si>
  <si>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</si>
  <si>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</si>
  <si>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</si>
  <si>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</si>
  <si>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</si>
  <si>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</si>
  <si>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</si>
  <si>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</si>
  <si>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</si>
  <si>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</si>
  <si>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</si>
  <si>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</si>
  <si>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</si>
  <si>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</si>
  <si>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</si>
  <si>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</si>
  <si>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</si>
  <si>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</si>
  <si>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</si>
  <si>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</si>
  <si>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</si>
  <si>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</si>
  <si>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</si>
  <si>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</si>
  <si>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</si>
  <si>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</si>
  <si>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</si>
  <si>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</si>
  <si>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</si>
  <si>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</si>
  <si>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</si>
  <si>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</si>
  <si>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</si>
  <si>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</si>
  <si>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</si>
  <si>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</si>
  <si>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</si>
  <si>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</si>
  <si>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</si>
  <si>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</si>
  <si>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</si>
  <si>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</si>
  <si>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</si>
  <si>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</si>
  <si>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</si>
  <si>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</si>
  <si>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</si>
  <si>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</si>
  <si>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</si>
  <si>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</si>
  <si>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</si>
  <si>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</si>
  <si>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</si>
  <si>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</si>
  <si>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</si>
  <si>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</si>
  <si>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</si>
  <si>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</si>
  <si>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</si>
  <si>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</si>
  <si>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</si>
  <si>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</si>
  <si>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</si>
  <si>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</si>
  <si>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</si>
  <si>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</si>
  <si>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</si>
  <si>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</si>
  <si>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</si>
  <si>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</si>
  <si>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</si>
  <si>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</si>
  <si>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</si>
  <si>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</si>
  <si>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</si>
  <si>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</si>
  <si>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</si>
  <si>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</si>
  <si>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</si>
  <si>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</si>
  <si>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</si>
  <si>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</si>
  <si>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</si>
  <si>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</si>
  <si>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</si>
  <si>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</si>
  <si>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</si>
  <si>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</si>
  <si>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</si>
  <si>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</si>
  <si>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</si>
  <si>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</si>
  <si>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</si>
  <si>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</si>
  <si>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</si>
  <si>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</si>
  <si>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</si>
  <si>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</si>
  <si>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</si>
  <si>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</si>
  <si>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</si>
  <si>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</si>
  <si>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</si>
  <si>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</si>
  <si>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</si>
  <si>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</si>
  <si>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</si>
  <si>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</si>
  <si>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</si>
  <si>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</si>
  <si>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</si>
  <si>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</si>
  <si>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</si>
  <si>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</si>
  <si>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</si>
  <si>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</si>
  <si>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</si>
  <si>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</si>
  <si>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</si>
  <si>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</si>
  <si>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</si>
  <si>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</si>
  <si>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</si>
  <si>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</si>
  <si>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</si>
  <si>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</si>
  <si>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</si>
  <si>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</si>
  <si>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</si>
  <si>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</si>
  <si>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</si>
  <si>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</si>
  <si>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</si>
  <si>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</si>
  <si>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</si>
  <si>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</si>
  <si>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</si>
  <si>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</si>
  <si>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</si>
  <si>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</si>
  <si>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</si>
  <si>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</si>
  <si>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</si>
  <si>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</si>
  <si>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</si>
  <si>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</si>
  <si>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</si>
  <si>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</si>
  <si>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</si>
  <si>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</si>
  <si>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</si>
  <si>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</si>
  <si>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</si>
  <si>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</si>
  <si>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</si>
  <si>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</si>
  <si>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</si>
  <si>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</si>
  <si>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</si>
  <si>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</si>
  <si>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</si>
  <si>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</si>
  <si>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</si>
  <si>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</si>
  <si>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</si>
  <si>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</si>
  <si>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</si>
  <si>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</si>
  <si>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</si>
  <si>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</si>
  <si>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</si>
  <si>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</si>
  <si>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</si>
  <si>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</si>
  <si>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</si>
  <si>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</si>
  <si>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</si>
  <si>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</si>
  <si>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</si>
  <si>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</si>
  <si>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</si>
  <si>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</si>
  <si>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</si>
  <si>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</si>
  <si>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</si>
  <si>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</si>
  <si>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</si>
  <si>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</si>
  <si>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</si>
  <si>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</si>
  <si>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</si>
  <si>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</si>
  <si>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</si>
  <si>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</si>
  <si>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</si>
  <si>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</si>
  <si>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</si>
  <si>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</si>
  <si>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</si>
  <si>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</si>
  <si>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</si>
  <si>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</si>
  <si>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</si>
  <si>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</si>
  <si>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</si>
  <si>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</si>
  <si>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</si>
  <si>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</si>
  <si>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</si>
  <si>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</si>
  <si>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</si>
  <si>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</si>
  <si>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</si>
  <si>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</si>
  <si>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</si>
  <si>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</si>
  <si>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</si>
  <si>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</si>
  <si>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</si>
  <si>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</si>
  <si>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</si>
  <si>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</si>
  <si>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</si>
  <si>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</si>
  <si>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</si>
  <si>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</si>
  <si>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</si>
  <si>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</si>
  <si>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</si>
  <si>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</si>
  <si>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</si>
  <si>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</si>
  <si>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</si>
  <si>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</si>
  <si>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</si>
  <si>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</si>
  <si>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</si>
  <si>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</si>
  <si>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</si>
  <si>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</si>
  <si>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</si>
  <si>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</si>
  <si>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</si>
  <si>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</si>
  <si>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</si>
  <si>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</si>
  <si>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</si>
  <si>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</si>
  <si>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</si>
  <si>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</si>
  <si>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</si>
  <si>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</si>
  <si>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</si>
  <si>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</si>
  <si>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</si>
  <si>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</si>
  <si>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</si>
  <si>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</si>
  <si>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</si>
  <si>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</si>
  <si>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</si>
  <si>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</si>
  <si>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</si>
  <si>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</si>
  <si>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</si>
  <si>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</si>
  <si>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</si>
  <si>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</si>
  <si>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</si>
  <si>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</si>
  <si>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</si>
  <si>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</si>
  <si>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</si>
  <si>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</si>
  <si>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</si>
  <si>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</si>
  <si>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</si>
  <si>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</si>
  <si>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</si>
  <si>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</si>
  <si>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</si>
  <si>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</si>
  <si>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</si>
  <si>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</si>
  <si>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</si>
  <si>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</si>
  <si>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</si>
  <si>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</si>
  <si>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</si>
  <si>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</si>
  <si>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</si>
  <si>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</si>
  <si>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</si>
  <si>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</si>
  <si>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</si>
  <si>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</si>
  <si>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</si>
  <si>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</si>
  <si>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</si>
  <si>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</si>
  <si>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</si>
  <si>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</si>
  <si>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</si>
  <si>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</si>
  <si>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</si>
  <si>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</si>
  <si>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</si>
  <si>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</si>
  <si>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</si>
  <si>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</si>
  <si>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</si>
  <si>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</si>
  <si>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</si>
  <si>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</si>
  <si>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</si>
  <si>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</si>
  <si>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</si>
  <si>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</si>
  <si>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</si>
  <si>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</si>
  <si>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</si>
  <si>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</si>
  <si>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</si>
  <si>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</si>
  <si>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</si>
  <si>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</si>
  <si>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</si>
  <si>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</si>
  <si>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</si>
  <si>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</si>
  <si>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</si>
  <si>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</si>
  <si>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</si>
  <si>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</si>
  <si>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</si>
  <si>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</si>
  <si>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</si>
  <si>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</si>
  <si>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</si>
  <si>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</si>
  <si>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</si>
  <si>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</si>
  <si>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</si>
  <si>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</si>
  <si>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</si>
  <si>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</si>
  <si>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</si>
  <si>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</si>
  <si>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</si>
  <si>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</si>
  <si>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</si>
  <si>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</si>
  <si>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</si>
  <si>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</si>
  <si>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</si>
  <si>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</si>
  <si>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</si>
  <si>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</si>
  <si>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</si>
  <si>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</si>
  <si>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</si>
  <si>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</si>
  <si>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</si>
  <si>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</si>
  <si>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</si>
  <si>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</si>
  <si>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</si>
  <si>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</si>
  <si>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</si>
  <si>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</si>
  <si>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</si>
  <si>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</si>
  <si>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</si>
  <si>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</si>
  <si>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</si>
  <si>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</si>
  <si>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</si>
  <si>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</si>
  <si>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</si>
  <si>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</si>
  <si>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</si>
  <si>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</si>
  <si>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</si>
  <si>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</si>
  <si>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</si>
  <si>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</si>
  <si>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</si>
  <si>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</si>
  <si>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</si>
  <si>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</si>
  <si>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</si>
  <si>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</si>
  <si>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</si>
  <si>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</si>
  <si>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</si>
  <si>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</si>
  <si>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</si>
  <si>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</si>
  <si>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</si>
  <si>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</si>
  <si>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</si>
  <si>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</si>
  <si>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</si>
  <si>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</si>
  <si>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</si>
  <si>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</si>
  <si>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</si>
  <si>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</si>
  <si>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</si>
  <si>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</si>
  <si>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</si>
  <si>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</si>
  <si>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</si>
  <si>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</si>
  <si>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</si>
  <si>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</si>
  <si>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</si>
  <si>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</si>
  <si>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</si>
  <si>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</si>
  <si>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</si>
  <si>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</si>
  <si>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</si>
  <si>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</si>
  <si>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</si>
  <si>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</si>
  <si>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</si>
  <si>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</si>
  <si>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</si>
  <si>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</si>
  <si>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</si>
  <si>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</si>
  <si>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</si>
  <si>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</si>
  <si>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</si>
  <si>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</si>
  <si>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</si>
  <si>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</si>
  <si>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</si>
  <si>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</si>
  <si>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</si>
  <si>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</si>
  <si>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</si>
  <si>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</si>
  <si>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</si>
  <si>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</si>
  <si>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</si>
  <si>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</si>
  <si>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</si>
  <si>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</si>
  <si>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</si>
  <si>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</si>
  <si>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</si>
  <si>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</si>
  <si>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</si>
  <si>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</si>
  <si>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</si>
  <si>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</si>
  <si>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</si>
  <si>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</si>
  <si>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</si>
  <si>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</si>
  <si>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</si>
  <si>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</si>
  <si>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</si>
  <si>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</si>
  <si>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</si>
  <si>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</si>
  <si>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</si>
  <si>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</si>
  <si>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</si>
  <si>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</si>
  <si>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</si>
  <si>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</si>
  <si>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</si>
  <si>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</si>
  <si>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</si>
  <si>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</si>
  <si>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</si>
  <si>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</si>
  <si>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</si>
  <si>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</si>
  <si>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</si>
  <si>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</si>
  <si>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</si>
  <si>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</si>
  <si>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</si>
  <si>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</si>
  <si>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</si>
  <si>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</si>
  <si>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</si>
  <si>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</si>
  <si>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</si>
  <si>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</si>
  <si>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</si>
  <si>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</si>
  <si>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</si>
  <si>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</si>
  <si>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</si>
  <si>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</si>
  <si>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</si>
  <si>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</si>
  <si>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</si>
  <si>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</si>
  <si>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</si>
  <si>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</si>
  <si>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</si>
  <si>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</si>
  <si>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</si>
  <si>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</si>
  <si>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</si>
  <si>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</si>
  <si>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</si>
  <si>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</si>
  <si>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</si>
  <si>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</si>
  <si>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</si>
  <si>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</si>
  <si>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</si>
  <si>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</si>
  <si>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</si>
  <si>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</si>
  <si>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</si>
  <si>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</si>
  <si>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</si>
  <si>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</si>
  <si>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</si>
  <si>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</si>
  <si>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</si>
  <si>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</si>
  <si>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</si>
  <si>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</si>
  <si>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</si>
  <si>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</si>
  <si>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</si>
  <si>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</si>
  <si>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</si>
  <si>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</si>
  <si>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</si>
  <si>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</si>
  <si>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</si>
  <si>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</si>
  <si>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</si>
  <si>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</si>
  <si>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</si>
  <si>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</si>
  <si>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</si>
  <si>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</si>
  <si>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</si>
  <si>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</si>
  <si>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</si>
  <si>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</si>
  <si>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</si>
  <si>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</si>
  <si>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</si>
  <si>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</si>
  <si>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</si>
  <si>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</si>
  <si>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</si>
  <si>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</si>
  <si>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</si>
  <si>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</si>
  <si>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</si>
  <si>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</si>
  <si>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</si>
  <si>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</si>
  <si>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</si>
  <si>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</si>
  <si>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</si>
  <si>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</si>
  <si>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</si>
  <si>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</si>
  <si>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</si>
  <si>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</si>
  <si>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</si>
  <si>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</si>
  <si>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</si>
  <si>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</si>
  <si>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</si>
  <si>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</si>
  <si>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</si>
  <si>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</si>
  <si>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</si>
  <si>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</si>
  <si>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</si>
  <si>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</si>
  <si>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</si>
  <si>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</si>
  <si>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</si>
  <si>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</si>
  <si>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</si>
  <si>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</si>
  <si>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</si>
  <si>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</si>
  <si>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</si>
  <si>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</si>
  <si>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</si>
  <si>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</si>
  <si>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</si>
  <si>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</si>
  <si>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</si>
  <si>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</si>
  <si>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</si>
  <si>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</si>
  <si>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</si>
  <si>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</si>
  <si>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</si>
  <si>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</si>
  <si>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</si>
  <si>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</si>
  <si>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</si>
  <si>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</si>
  <si>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</si>
  <si>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</si>
  <si>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</si>
  <si>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</si>
  <si>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</si>
  <si>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</si>
  <si>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</si>
  <si>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</si>
  <si>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</si>
  <si>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</si>
  <si>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</si>
  <si>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</si>
  <si>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</si>
  <si>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</si>
  <si>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</si>
  <si>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</si>
  <si>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</si>
  <si>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</si>
  <si>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</si>
  <si>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</si>
  <si>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</si>
  <si>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</si>
  <si>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</si>
  <si>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</si>
  <si>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</si>
  <si>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</si>
  <si>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</si>
  <si>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</si>
  <si>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</si>
  <si>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</si>
  <si>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</si>
  <si>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</si>
  <si>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</si>
  <si>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</si>
  <si>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</si>
  <si>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</si>
  <si>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</si>
  <si>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</si>
  <si>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</si>
  <si>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</si>
  <si>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</si>
  <si>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</si>
  <si>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</si>
  <si>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</si>
  <si>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</si>
  <si>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</si>
  <si>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</si>
  <si>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</si>
  <si>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</si>
  <si>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</si>
  <si>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</si>
  <si>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</si>
  <si>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</si>
  <si>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</si>
  <si>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</si>
  <si>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</si>
  <si>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</si>
  <si>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</si>
  <si>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</si>
  <si>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</si>
  <si>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</si>
  <si>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</si>
  <si>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</si>
  <si>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</si>
  <si>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</si>
  <si>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</si>
  <si>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</si>
  <si>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</si>
  <si>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</si>
  <si>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</si>
  <si>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</si>
  <si>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</si>
  <si>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</si>
  <si>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</si>
  <si>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</si>
  <si>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</si>
  <si>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</si>
  <si>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</si>
  <si>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</si>
  <si>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</si>
  <si>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</si>
  <si>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</si>
  <si>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</si>
  <si>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</si>
  <si>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</si>
  <si>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</si>
  <si>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</si>
  <si>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</si>
  <si>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</si>
  <si>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</si>
  <si>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</si>
  <si>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</si>
  <si>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</si>
  <si>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</si>
  <si>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</si>
  <si>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</si>
  <si>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</si>
  <si>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</si>
  <si>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</si>
  <si>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</si>
  <si>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</si>
  <si>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</si>
  <si>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</si>
  <si>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</si>
  <si>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</si>
  <si>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</si>
  <si>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</si>
  <si>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</si>
  <si>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</si>
  <si>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</si>
  <si>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</si>
  <si>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</si>
  <si>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</si>
  <si>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</si>
  <si>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</si>
  <si>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</si>
  <si>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</si>
  <si>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</si>
  <si>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</si>
  <si>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</si>
  <si>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</si>
  <si>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</si>
  <si>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</si>
  <si>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</si>
  <si>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</si>
  <si>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</si>
  <si>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</si>
  <si>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</si>
  <si>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</si>
  <si>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</si>
  <si>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</si>
  <si>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</si>
  <si>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</si>
  <si>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</si>
  <si>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</si>
  <si>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</si>
  <si>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</si>
  <si>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</si>
  <si>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</si>
  <si>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</si>
  <si>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</si>
  <si>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</si>
  <si>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</si>
  <si>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</si>
  <si>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</si>
  <si>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</si>
  <si>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</si>
  <si>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</si>
  <si>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</si>
  <si>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</si>
  <si>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</si>
  <si>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</si>
  <si>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</si>
  <si>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</si>
  <si>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</si>
  <si>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</si>
  <si>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</si>
  <si>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</si>
  <si>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</si>
  <si>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</si>
  <si>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</si>
  <si>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</si>
  <si>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</si>
  <si>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</si>
  <si>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</si>
  <si>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</si>
  <si>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</si>
  <si>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</si>
  <si>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</si>
  <si>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</si>
  <si>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</si>
  <si>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</si>
  <si>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</si>
  <si>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</si>
  <si>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</si>
  <si>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</si>
  <si>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</si>
  <si>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</si>
  <si>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</si>
  <si>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</si>
  <si>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</si>
  <si>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</si>
  <si>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</si>
  <si>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</si>
  <si>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</si>
  <si>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</si>
  <si>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</si>
  <si>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</si>
  <si>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</si>
  <si>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</si>
  <si>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</si>
  <si>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</si>
  <si>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</si>
  <si>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</si>
  <si>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</si>
  <si>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</si>
  <si>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</si>
  <si>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</si>
  <si>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</si>
  <si>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</si>
  <si>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</si>
  <si>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</si>
  <si>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</si>
  <si>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</si>
  <si>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</si>
  <si>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</si>
  <si>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</si>
  <si>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</si>
  <si>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</si>
  <si>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</si>
  <si>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</si>
  <si>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</si>
  <si>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</si>
  <si>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</si>
  <si>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</si>
  <si>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</si>
  <si>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</si>
  <si>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</si>
  <si>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</si>
  <si>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</si>
  <si>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</si>
  <si>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</si>
  <si>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</si>
  <si>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</si>
  <si>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</si>
  <si>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</si>
  <si>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</si>
  <si>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</si>
  <si>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</si>
  <si>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</si>
  <si>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</si>
  <si>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</si>
  <si>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</si>
  <si>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</si>
  <si>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</si>
  <si>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</si>
  <si>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</si>
  <si>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</si>
  <si>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</si>
  <si>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</si>
  <si>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</si>
  <si>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</si>
  <si>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</si>
  <si>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</si>
  <si>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</si>
  <si>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</si>
  <si>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</si>
  <si>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</si>
  <si>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</si>
  <si>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</si>
  <si>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</si>
  <si>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</si>
  <si>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</si>
  <si>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</si>
  <si>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</si>
  <si>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</si>
  <si>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</si>
  <si>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</si>
  <si>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</si>
  <si>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</si>
  <si>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</si>
  <si>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</si>
  <si>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</si>
  <si>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</si>
  <si>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</si>
  <si>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</si>
  <si>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</si>
  <si>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</si>
  <si>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</si>
  <si>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</si>
  <si>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</si>
  <si>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</si>
  <si>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</si>
  <si>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</si>
  <si>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</si>
  <si>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</si>
  <si>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</si>
  <si>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</si>
  <si>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</si>
  <si>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</si>
  <si>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</si>
  <si>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</si>
  <si>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</si>
  <si>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</si>
  <si>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</si>
  <si>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</si>
  <si>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</si>
  <si>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</si>
  <si>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</si>
  <si>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</si>
  <si>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</si>
  <si>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</si>
  <si>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</si>
  <si>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</si>
  <si>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</si>
  <si>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</si>
  <si>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</si>
  <si>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</si>
  <si>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</si>
  <si>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</si>
  <si>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</si>
  <si>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</si>
  <si>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</si>
  <si>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</si>
  <si>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</si>
  <si>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</si>
  <si>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</si>
  <si>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</si>
  <si>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</si>
  <si>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</si>
  <si>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</si>
  <si>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</si>
  <si>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</si>
  <si>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</si>
  <si>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</si>
  <si>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</si>
  <si>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</si>
  <si>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</si>
  <si>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</si>
  <si>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</si>
  <si>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</si>
  <si>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</si>
  <si>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</si>
  <si>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</si>
  <si>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</si>
  <si>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</si>
  <si>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</si>
  <si>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</si>
  <si>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</si>
  <si>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</si>
  <si>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</si>
  <si>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</si>
  <si>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</si>
  <si>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</si>
  <si>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</si>
  <si>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</si>
  <si>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</si>
  <si>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</si>
  <si>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</si>
  <si>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</si>
  <si>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</si>
  <si>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</si>
  <si>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</si>
  <si>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</si>
  <si>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</si>
  <si>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</si>
  <si>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</si>
  <si>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</si>
  <si>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</si>
  <si>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</si>
  <si>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</si>
  <si>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</si>
  <si>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</si>
  <si>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</si>
  <si>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</si>
  <si>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</si>
  <si>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</si>
  <si>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</si>
  <si>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</si>
  <si>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</si>
  <si>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</si>
  <si>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</si>
  <si>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</si>
  <si>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</si>
  <si>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</si>
  <si>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</si>
  <si>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</si>
  <si>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</si>
  <si>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</si>
  <si>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</si>
  <si>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</si>
  <si>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</si>
  <si>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</si>
  <si>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</si>
  <si>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</si>
  <si>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</si>
  <si>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</si>
  <si>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</si>
  <si>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</si>
  <si>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</si>
  <si>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</si>
  <si>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</si>
  <si>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</si>
  <si>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</si>
  <si>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</si>
  <si>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</si>
  <si>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</si>
  <si>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</si>
  <si>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</si>
  <si>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</si>
  <si>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</si>
  <si>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</si>
  <si>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</si>
  <si>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</si>
  <si>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</si>
  <si>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</si>
  <si>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</si>
  <si>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</si>
  <si>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</si>
  <si>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</si>
  <si>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</si>
  <si>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</si>
  <si>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</si>
  <si>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</si>
  <si>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</si>
  <si>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</si>
  <si>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</si>
  <si>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</si>
  <si>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</si>
  <si>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</si>
  <si>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</si>
  <si>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</si>
  <si>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</si>
  <si>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</si>
  <si>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</si>
  <si>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</si>
  <si>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</si>
  <si>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</si>
  <si>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</si>
  <si>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</si>
  <si>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</si>
  <si>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</si>
  <si>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</si>
  <si>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</si>
  <si>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</si>
  <si>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</si>
  <si>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</si>
  <si>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</si>
  <si>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</si>
  <si>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</si>
  <si>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</si>
  <si>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</si>
  <si>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</si>
  <si>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</si>
  <si>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</si>
  <si>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</si>
  <si>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</si>
  <si>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</si>
  <si>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</si>
  <si>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</si>
  <si>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</si>
  <si>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</si>
  <si>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</si>
  <si>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</si>
  <si>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</si>
  <si>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</si>
  <si>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</si>
  <si>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</si>
  <si>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</si>
  <si>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</si>
  <si>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</si>
  <si>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</si>
  <si>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</si>
  <si>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</si>
  <si>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</si>
  <si>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</si>
  <si>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</si>
  <si>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</si>
  <si>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</si>
  <si>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</si>
  <si>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</si>
  <si>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</si>
  <si>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</si>
  <si>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</si>
  <si>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</si>
  <si>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</si>
  <si>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</si>
  <si>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</si>
  <si>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</si>
  <si>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</si>
  <si>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</si>
  <si>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</si>
  <si>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</si>
  <si>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</si>
  <si>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</si>
  <si>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</si>
  <si>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</si>
  <si>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</si>
  <si>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</si>
  <si>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</si>
  <si>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</si>
  <si>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</si>
  <si>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</si>
  <si>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</si>
  <si>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</si>
  <si>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</si>
  <si>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</si>
  <si>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</si>
  <si>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</si>
  <si>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</si>
  <si>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</si>
  <si>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</si>
  <si>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</si>
  <si>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</si>
  <si>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</si>
  <si>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</si>
  <si>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</si>
  <si>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</si>
  <si>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</si>
  <si>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</si>
  <si>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</si>
  <si>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</si>
  <si>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</si>
  <si>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</si>
  <si>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</si>
  <si>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</si>
  <si>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</si>
  <si>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</si>
  <si>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</si>
  <si>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</si>
  <si>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</si>
  <si>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</si>
  <si>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</si>
  <si>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</si>
  <si>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</si>
  <si>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</si>
  <si>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</si>
  <si>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</si>
  <si>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</si>
  <si>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</si>
  <si>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</si>
  <si>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</si>
  <si>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</si>
  <si>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</si>
  <si>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</si>
  <si>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</si>
  <si>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</si>
  <si>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</si>
  <si>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</si>
  <si>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</si>
  <si>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</si>
  <si>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</si>
  <si>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</si>
  <si>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</si>
  <si>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</si>
  <si>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</si>
  <si>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</si>
  <si>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</si>
  <si>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</si>
  <si>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</si>
  <si>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</si>
  <si>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</si>
  <si>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</si>
  <si>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</si>
  <si>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</si>
  <si>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</si>
  <si>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</si>
  <si>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</si>
  <si>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</si>
  <si>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</si>
  <si>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</si>
  <si>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</si>
  <si>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</si>
  <si>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</si>
  <si>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</si>
  <si>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</si>
  <si>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</si>
  <si>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</si>
  <si>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</si>
  <si>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</si>
  <si>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</si>
  <si>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</si>
  <si>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</si>
  <si>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</si>
  <si>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</si>
  <si>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</si>
  <si>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</si>
  <si>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</si>
  <si>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</si>
  <si>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</si>
  <si>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</si>
  <si>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</si>
  <si>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</si>
  <si>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</si>
  <si>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</si>
  <si>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</si>
  <si>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</si>
  <si>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</si>
  <si>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</si>
  <si>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</si>
  <si>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</si>
  <si>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</si>
  <si>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</si>
  <si>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</si>
  <si>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</si>
  <si>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</si>
  <si>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</si>
  <si>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</si>
  <si>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</si>
  <si>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</si>
  <si>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</si>
  <si>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</si>
  <si>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</si>
  <si>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</si>
  <si>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</si>
  <si>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</si>
  <si>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</si>
  <si>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</si>
  <si>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</si>
  <si>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</si>
  <si>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</si>
  <si>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</si>
  <si>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</si>
  <si>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</si>
  <si>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</si>
  <si>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</si>
  <si>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</si>
  <si>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</si>
  <si>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</si>
  <si>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</si>
  <si>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</si>
  <si>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</si>
  <si>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</si>
  <si>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</si>
  <si>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</si>
  <si>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</si>
  <si>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</si>
  <si>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</si>
  <si>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</si>
  <si>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</si>
  <si>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</si>
  <si>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</si>
  <si>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</si>
  <si>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</si>
  <si>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</si>
  <si>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</si>
  <si>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</si>
  <si>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</si>
  <si>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</si>
  <si>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</si>
  <si>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</si>
  <si>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</si>
  <si>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</si>
  <si>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</si>
  <si>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</si>
  <si>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</si>
  <si>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</si>
  <si>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</si>
  <si>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</si>
  <si>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</si>
  <si>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</si>
  <si>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</si>
  <si>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</si>
  <si>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</si>
  <si>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</si>
  <si>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</si>
  <si>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</si>
  <si>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</si>
  <si>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</si>
  <si>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</si>
  <si>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</si>
  <si>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</si>
  <si>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</si>
  <si>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</si>
  <si>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</si>
  <si>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</si>
  <si>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</si>
  <si>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</si>
  <si>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</si>
  <si>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</si>
  <si>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</si>
  <si>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</si>
  <si>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</si>
  <si>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</si>
  <si>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</si>
  <si>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</si>
  <si>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</si>
  <si>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</si>
  <si>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</si>
  <si>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</si>
  <si>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</si>
  <si>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</si>
  <si>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</si>
  <si>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</si>
  <si>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</si>
  <si>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</si>
  <si>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</si>
  <si>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</si>
  <si>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</si>
  <si>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</si>
  <si>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</si>
  <si>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</si>
  <si>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</si>
  <si>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</si>
  <si>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</si>
  <si>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</si>
  <si>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</si>
  <si>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</si>
  <si>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</si>
  <si>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</si>
  <si>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</si>
  <si>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</si>
  <si>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</si>
  <si>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</si>
  <si>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</si>
  <si>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</si>
  <si>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</si>
  <si>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</si>
  <si>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</si>
  <si>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</si>
  <si>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</si>
  <si>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</si>
  <si>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</si>
  <si>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</si>
  <si>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</si>
  <si>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</si>
  <si>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</si>
  <si>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</si>
  <si>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</si>
  <si>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</si>
  <si>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</si>
  <si>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</si>
  <si>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</si>
  <si>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</si>
  <si>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</si>
  <si>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</si>
  <si>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</si>
  <si>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</si>
  <si>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</si>
  <si>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</si>
  <si>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</si>
  <si>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</si>
  <si>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</si>
  <si>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</si>
  <si>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</si>
  <si>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</si>
  <si>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</si>
  <si>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</si>
  <si>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</si>
  <si>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</si>
  <si>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</si>
  <si>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</si>
  <si>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</si>
  <si>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</si>
  <si>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</si>
  <si>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</si>
  <si>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</si>
  <si>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</si>
  <si>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</si>
  <si>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</si>
  <si>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</si>
  <si>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</si>
  <si>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</si>
  <si>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</si>
  <si>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</si>
  <si>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</si>
  <si>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</si>
  <si>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</si>
  <si>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</si>
  <si>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</si>
  <si>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</si>
  <si>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</si>
  <si>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</si>
  <si>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</si>
  <si>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</si>
  <si>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</si>
  <si>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</si>
  <si>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</si>
  <si>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</si>
  <si>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</si>
  <si>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</si>
  <si>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</si>
  <si>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</si>
  <si>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</si>
  <si>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</si>
  <si>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</si>
  <si>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</si>
  <si>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</si>
  <si>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</si>
  <si>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</si>
  <si>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</si>
  <si>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</si>
  <si>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</si>
  <si>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</si>
  <si>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</si>
  <si>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</si>
  <si>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</si>
  <si>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</si>
  <si>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</si>
  <si>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</si>
  <si>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</si>
  <si>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</si>
  <si>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</si>
  <si>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</si>
  <si>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</si>
  <si>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</si>
  <si>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</si>
  <si>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</si>
  <si>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</si>
  <si>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</si>
  <si>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</si>
  <si>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</si>
  <si>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</si>
  <si>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</si>
  <si>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</si>
  <si>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</si>
  <si>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</si>
  <si>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</si>
  <si>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</si>
  <si>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</si>
  <si>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</si>
  <si>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</si>
  <si>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</si>
  <si>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</si>
  <si>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</si>
  <si>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</si>
  <si>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</si>
  <si>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</si>
  <si>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</si>
  <si>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</si>
  <si>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</si>
  <si>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</si>
  <si>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</si>
  <si>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</si>
  <si>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</si>
  <si>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</si>
  <si>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</si>
  <si>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</si>
  <si>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</si>
  <si>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</si>
  <si>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</si>
  <si>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</si>
  <si>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</si>
  <si>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</si>
  <si>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</si>
  <si>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</si>
  <si>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</si>
  <si>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</si>
  <si>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</si>
  <si>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</si>
  <si>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</si>
  <si>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</si>
  <si>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</si>
  <si>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</si>
  <si>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</si>
  <si>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</si>
  <si>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</si>
  <si>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</si>
  <si>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</si>
  <si>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</si>
  <si>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</si>
  <si>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</si>
  <si>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</si>
  <si>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</si>
  <si>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</si>
  <si>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</si>
  <si>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</si>
  <si>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</si>
  <si>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</si>
  <si>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</si>
  <si>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</si>
  <si>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</si>
  <si>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</si>
  <si>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</si>
  <si>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</si>
  <si>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</si>
  <si>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</si>
  <si>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</si>
  <si>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</si>
  <si>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</si>
  <si>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</si>
  <si>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</si>
  <si>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</si>
  <si>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</si>
  <si>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</si>
  <si>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</si>
  <si>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</si>
  <si>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</si>
  <si>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</si>
  <si>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</si>
  <si>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</si>
  <si>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</si>
  <si>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</si>
  <si>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</si>
  <si>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</si>
  <si>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</si>
  <si>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</si>
  <si>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</si>
  <si>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</si>
  <si>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</si>
  <si>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</si>
  <si>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</si>
  <si>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</si>
  <si>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</si>
  <si>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</si>
  <si>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</si>
  <si>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</si>
  <si>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</si>
  <si>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</si>
  <si>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</si>
  <si>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</si>
  <si>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</si>
  <si>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</si>
  <si>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</si>
  <si>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</si>
  <si>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</si>
  <si>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</si>
  <si>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</si>
  <si>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</si>
  <si>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</si>
  <si>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</si>
  <si>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</si>
  <si>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</si>
  <si>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</si>
  <si>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</si>
  <si>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</si>
  <si>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</si>
  <si>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</si>
  <si>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</si>
  <si>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</si>
  <si>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</si>
  <si>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</si>
  <si>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</si>
  <si>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</si>
  <si>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</si>
  <si>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</si>
  <si>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</si>
  <si>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</si>
  <si>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</si>
  <si>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</si>
  <si>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</si>
  <si>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</si>
  <si>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</si>
  <si>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</si>
  <si>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</si>
  <si>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</si>
  <si>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</si>
  <si>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</si>
  <si>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</si>
  <si>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</si>
  <si>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</si>
  <si>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</si>
  <si>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</si>
  <si>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</si>
  <si>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</si>
  <si>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</si>
  <si>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</si>
  <si>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</si>
  <si>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</si>
  <si>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</si>
  <si>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</si>
  <si>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</si>
  <si>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</si>
  <si>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</si>
  <si>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</si>
  <si>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</si>
  <si>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</si>
  <si>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</si>
  <si>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</si>
  <si>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</si>
  <si>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</si>
  <si>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</si>
  <si>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</si>
  <si>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</si>
  <si>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</si>
  <si>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</si>
  <si>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</si>
  <si>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</si>
  <si>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</si>
  <si>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</si>
  <si>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</si>
  <si>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</si>
  <si>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</si>
  <si>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</si>
  <si>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</si>
  <si>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</si>
  <si>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</si>
  <si>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</si>
  <si>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</si>
  <si>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</si>
  <si>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</si>
  <si>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</si>
  <si>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</si>
  <si>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</si>
  <si>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</si>
  <si>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</si>
  <si>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</si>
  <si>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</si>
  <si>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</si>
  <si>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</si>
  <si>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</si>
  <si>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</si>
  <si>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</si>
  <si>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</si>
  <si>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</si>
  <si>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</si>
  <si>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</si>
  <si>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</si>
  <si>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</si>
  <si>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</si>
  <si>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</si>
  <si>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</si>
  <si>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</si>
  <si>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</si>
  <si>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</si>
  <si>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</si>
  <si>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</si>
  <si>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</si>
  <si>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</si>
  <si>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</si>
  <si>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</si>
  <si>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</si>
  <si>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</si>
  <si>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</si>
  <si>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</si>
  <si>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</si>
  <si>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</si>
  <si>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</si>
  <si>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</si>
  <si>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</si>
  <si>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</si>
  <si>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</si>
  <si>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</si>
  <si>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</si>
  <si>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</si>
  <si>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</si>
  <si>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</si>
  <si>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</si>
  <si>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</si>
  <si>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</si>
  <si>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</si>
  <si>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</si>
  <si>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</si>
  <si>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</si>
  <si>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</si>
  <si>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</si>
  <si>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</si>
  <si>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</si>
  <si>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</si>
  <si>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</si>
  <si>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</si>
  <si>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</si>
  <si>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</si>
  <si>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</si>
  <si>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</si>
  <si>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</si>
  <si>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</si>
  <si>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</si>
  <si>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</si>
  <si>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</si>
  <si>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</si>
  <si>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</si>
  <si>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</si>
  <si>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</si>
  <si>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</si>
  <si>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</si>
  <si>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</si>
  <si>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</si>
  <si>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</si>
  <si>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</si>
  <si>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</si>
  <si>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</si>
  <si>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</si>
  <si>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</si>
  <si>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</si>
  <si>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</si>
  <si>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</si>
  <si>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</si>
  <si>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</si>
  <si>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</si>
  <si>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</si>
  <si>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</si>
  <si>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</si>
  <si>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</si>
  <si>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</si>
  <si>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</si>
  <si>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</si>
  <si>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</si>
  <si>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</si>
  <si>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</si>
  <si>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</si>
  <si>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</si>
  <si>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</si>
  <si>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</si>
  <si>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</si>
  <si>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</si>
  <si>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</si>
  <si>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</si>
  <si>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</si>
  <si>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</si>
  <si>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</si>
  <si>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</si>
  <si>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</si>
  <si>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</si>
  <si>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</si>
  <si>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</si>
  <si>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</si>
  <si>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</si>
  <si>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</si>
  <si>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</si>
  <si>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</si>
  <si>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</si>
  <si>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</si>
  <si>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</si>
  <si>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</si>
  <si>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</si>
  <si>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</si>
  <si>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</si>
  <si>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</si>
  <si>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</si>
  <si>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</si>
  <si>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</si>
  <si>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</si>
  <si>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</si>
  <si>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</si>
  <si>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</si>
  <si>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</si>
  <si>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</si>
  <si>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</si>
  <si>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</si>
  <si>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</si>
  <si>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</si>
  <si>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</si>
  <si>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</si>
  <si>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</si>
  <si>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</si>
  <si>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</si>
  <si>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</si>
  <si>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</si>
  <si>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</si>
  <si>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</si>
  <si>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</si>
  <si>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</si>
  <si>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</si>
  <si>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</si>
  <si>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</si>
  <si>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</si>
  <si>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</si>
  <si>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</si>
  <si>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</si>
  <si>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</si>
  <si>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</si>
  <si>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</si>
  <si>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</si>
  <si>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</si>
  <si>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</si>
  <si>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</si>
  <si>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</si>
  <si>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</si>
  <si>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</si>
  <si>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</si>
  <si>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</si>
  <si>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</si>
  <si>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</si>
  <si>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</si>
  <si>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</si>
  <si>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</si>
  <si>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</si>
  <si>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</si>
  <si>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</si>
  <si>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</si>
  <si>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</si>
  <si>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</si>
  <si>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</si>
  <si>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</si>
  <si>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</si>
  <si>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</si>
  <si>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</si>
  <si>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</si>
  <si>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</si>
  <si>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</si>
  <si>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</si>
  <si>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</si>
  <si>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</si>
  <si>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</si>
  <si>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</si>
  <si>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</si>
  <si>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</si>
  <si>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</si>
  <si>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</si>
  <si>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</si>
  <si>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</si>
  <si>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</si>
  <si>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</si>
  <si>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</si>
  <si>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</si>
  <si>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</si>
  <si>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</si>
  <si>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</si>
  <si>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</si>
  <si>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</si>
  <si>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</si>
  <si>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</si>
  <si>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</si>
  <si>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</si>
  <si>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</si>
  <si>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</si>
  <si>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</si>
  <si>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</si>
  <si>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</si>
  <si>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</si>
  <si>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</si>
  <si>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</si>
  <si>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</si>
  <si>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</si>
  <si>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</si>
  <si>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</si>
  <si>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</si>
  <si>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</si>
  <si>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</si>
  <si>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</si>
  <si>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</si>
  <si>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</si>
  <si>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</si>
  <si>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</si>
  <si>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</si>
  <si>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</si>
  <si>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</si>
  <si>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</si>
  <si>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</si>
  <si>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</si>
  <si>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</si>
  <si>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</si>
  <si>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</si>
  <si>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</si>
  <si>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</si>
  <si>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</si>
  <si>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</si>
  <si>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</si>
  <si>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</si>
  <si>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</si>
  <si>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</si>
  <si>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</si>
  <si>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</si>
  <si>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</si>
  <si>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</si>
  <si>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</si>
  <si>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</si>
  <si>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</si>
  <si>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</si>
  <si>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</si>
  <si>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</si>
  <si>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</si>
  <si>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</si>
  <si>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</si>
  <si>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</si>
  <si>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</si>
  <si>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</si>
  <si>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</si>
  <si>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</si>
  <si>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</si>
  <si>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</si>
  <si>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</si>
  <si>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</si>
  <si>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</si>
  <si>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</si>
  <si>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</si>
  <si>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</si>
  <si>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</si>
  <si>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</si>
  <si>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</si>
  <si>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</si>
  <si>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</si>
  <si>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</si>
  <si>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</si>
  <si>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</si>
  <si>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</si>
  <si>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</si>
  <si>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</si>
  <si>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</si>
  <si>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</si>
  <si>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</si>
  <si>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</si>
  <si>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</si>
  <si>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</si>
  <si>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</si>
  <si>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</si>
  <si>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</si>
  <si>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</si>
  <si>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</si>
  <si>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</si>
  <si>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</si>
  <si>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</si>
  <si>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</si>
  <si>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</si>
  <si>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</si>
  <si>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</si>
  <si>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</si>
  <si>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</si>
  <si>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</si>
  <si>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</si>
  <si>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</si>
  <si>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</si>
  <si>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</si>
  <si>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</si>
  <si>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</si>
  <si>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</si>
  <si>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</si>
  <si>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</si>
  <si>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</si>
  <si>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</si>
  <si>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</si>
  <si>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</si>
  <si>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</si>
  <si>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</si>
  <si>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</si>
  <si>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</si>
  <si>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</si>
  <si>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</si>
  <si>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</si>
  <si>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</si>
  <si>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</si>
  <si>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</si>
  <si>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</si>
  <si>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</si>
  <si>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</si>
  <si>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</si>
  <si>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</si>
  <si>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</si>
  <si>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</si>
  <si>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</si>
  <si>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</si>
  <si>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</si>
  <si>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</si>
  <si>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</si>
  <si>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</si>
  <si>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</si>
  <si>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</si>
  <si>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</si>
  <si>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</si>
  <si>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</si>
  <si>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</si>
  <si>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</si>
  <si>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</si>
  <si>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</si>
  <si>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</si>
  <si>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</si>
  <si>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</si>
  <si>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</si>
  <si>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</si>
  <si>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</si>
  <si>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</si>
  <si>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</si>
  <si>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</si>
  <si>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</si>
  <si>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</si>
  <si>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</si>
  <si>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</si>
  <si>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</si>
  <si>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</si>
  <si>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</si>
  <si>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</si>
  <si>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</si>
  <si>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</si>
  <si>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</si>
  <si>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</si>
  <si>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</si>
  <si>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</si>
  <si>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</si>
  <si>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</si>
  <si>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</si>
  <si>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</si>
  <si>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</si>
  <si>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</si>
  <si>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</si>
  <si>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</si>
  <si>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</si>
  <si>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</si>
  <si>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</si>
  <si>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</si>
  <si>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</si>
  <si>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</si>
  <si>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</si>
  <si>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</si>
  <si>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</si>
  <si>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</si>
  <si>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</si>
  <si>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</si>
  <si>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</si>
  <si>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</si>
  <si>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</si>
  <si>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</si>
  <si>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</si>
  <si>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</si>
  <si>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</si>
  <si>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</si>
  <si>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</si>
  <si>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</si>
  <si>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</si>
  <si>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</si>
  <si>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</si>
  <si>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</si>
  <si>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</si>
  <si>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</si>
  <si>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</si>
  <si>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</si>
  <si>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</si>
  <si>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</si>
  <si>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</si>
  <si>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</si>
  <si>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</si>
  <si>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</si>
  <si>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</si>
  <si>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</si>
  <si>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</si>
  <si>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</si>
  <si>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</si>
  <si>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</si>
  <si>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</si>
  <si>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</si>
  <si>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</si>
  <si>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</si>
  <si>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</si>
  <si>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</si>
  <si>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</si>
  <si>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</si>
  <si>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</si>
  <si>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</si>
  <si>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</si>
  <si>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</si>
  <si>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</si>
  <si>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</si>
  <si>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</si>
  <si>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</si>
  <si>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</si>
  <si>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</si>
  <si>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</si>
  <si>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</si>
  <si>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</si>
  <si>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</si>
  <si>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</si>
  <si>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</si>
  <si>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</si>
  <si>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</si>
  <si>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</si>
  <si>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</si>
  <si>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</si>
  <si>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</si>
  <si>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</si>
  <si>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</si>
  <si>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</si>
  <si>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</si>
  <si>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</si>
  <si>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</si>
  <si>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</si>
  <si>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</si>
  <si>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</si>
  <si>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</si>
  <si>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</si>
  <si>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</si>
  <si>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</si>
  <si>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</si>
  <si>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</si>
  <si>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</si>
  <si>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</si>
  <si>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</si>
  <si>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</si>
  <si>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</si>
  <si>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</si>
  <si>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</si>
  <si>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</si>
  <si>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</si>
  <si>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</si>
  <si>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</si>
  <si>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</si>
  <si>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</si>
  <si>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</si>
  <si>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</si>
  <si>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</si>
  <si>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</si>
  <si>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</si>
  <si>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</si>
  <si>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</si>
  <si>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</si>
  <si>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</si>
  <si>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</si>
  <si>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</si>
  <si>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</si>
  <si>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</si>
  <si>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</si>
  <si>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</si>
  <si>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</si>
  <si>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</si>
  <si>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</si>
  <si>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</si>
  <si>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</si>
  <si>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</si>
  <si>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</si>
  <si>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</si>
  <si>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</si>
  <si>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</si>
  <si>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</si>
  <si>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</si>
  <si>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</si>
  <si>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</si>
  <si>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</si>
  <si>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</si>
  <si>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</si>
  <si>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</si>
  <si>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</si>
  <si>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</si>
  <si>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</si>
  <si>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</si>
  <si>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</si>
  <si>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</si>
  <si>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</si>
  <si>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</si>
  <si>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</si>
  <si>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</si>
  <si>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</si>
  <si>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</si>
  <si>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</si>
  <si>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</si>
  <si>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</si>
  <si>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</si>
  <si>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</si>
  <si>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</si>
  <si>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</si>
  <si>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</si>
  <si>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</si>
  <si>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</si>
  <si>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</si>
  <si>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</si>
  <si>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</si>
  <si>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</si>
  <si>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</si>
  <si>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</si>
  <si>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</si>
  <si>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</si>
  <si>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</si>
  <si>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</si>
  <si>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</si>
  <si>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</si>
  <si>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</si>
  <si>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</si>
  <si>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</si>
  <si>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</si>
  <si>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</si>
  <si>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</si>
  <si>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</si>
  <si>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</si>
  <si>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</si>
  <si>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</si>
  <si>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</si>
  <si>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</si>
  <si>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</si>
  <si>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</si>
  <si>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</si>
  <si>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</si>
  <si>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</si>
  <si>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</si>
  <si>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</si>
  <si>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</si>
  <si>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</si>
  <si>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</si>
  <si>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</si>
  <si>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</si>
  <si>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</si>
  <si>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</si>
  <si>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</si>
  <si>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</si>
  <si>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</si>
  <si>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</si>
  <si>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</si>
  <si>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</si>
  <si>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</si>
  <si>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</si>
  <si>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</si>
  <si>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</si>
  <si>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</si>
  <si>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</si>
  <si>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</si>
  <si>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</si>
  <si>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</si>
  <si>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</si>
  <si>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</si>
  <si>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</si>
  <si>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</si>
  <si>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</si>
  <si>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</si>
  <si>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</si>
  <si>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</si>
  <si>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</si>
  <si>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</si>
  <si>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</si>
  <si>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</si>
  <si>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</si>
  <si>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</si>
  <si>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</si>
  <si>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</si>
  <si>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</si>
  <si>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</si>
  <si>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</si>
  <si>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</si>
  <si>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</si>
  <si>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</si>
  <si>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</si>
  <si>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</si>
  <si>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</si>
  <si>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</si>
  <si>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</si>
  <si>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</si>
  <si>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</si>
  <si>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</si>
  <si>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</si>
  <si>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</si>
  <si>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</si>
  <si>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</si>
  <si>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</si>
  <si>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</si>
  <si>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</si>
  <si>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</si>
  <si>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</si>
  <si>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</si>
  <si>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</si>
  <si>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</si>
  <si>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</si>
  <si>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</si>
  <si>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</si>
  <si>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</si>
  <si>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</si>
  <si>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</si>
  <si>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</si>
  <si>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</si>
  <si>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</si>
  <si>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</si>
  <si>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</si>
  <si>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</si>
  <si>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</si>
  <si>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</si>
  <si>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</si>
  <si>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</si>
  <si>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</si>
  <si>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</si>
  <si>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</si>
  <si>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</si>
  <si>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</si>
  <si>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</si>
  <si>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</si>
  <si>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</si>
  <si>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</si>
  <si>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</si>
  <si>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</si>
  <si>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</si>
  <si>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</si>
  <si>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</si>
  <si>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</si>
  <si>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</si>
  <si>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</si>
  <si>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</si>
  <si>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</si>
  <si>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</si>
  <si>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</si>
  <si>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</si>
  <si>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</si>
  <si>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</si>
  <si>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</si>
  <si>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</si>
  <si>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</si>
  <si>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</si>
  <si>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</si>
  <si>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</si>
  <si>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</si>
  <si>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</si>
  <si>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</si>
  <si>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</si>
  <si>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</si>
  <si>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</si>
  <si>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</si>
  <si>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</si>
  <si>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</si>
  <si>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</si>
  <si>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</si>
  <si>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</si>
  <si>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</si>
  <si>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</si>
  <si>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</si>
  <si>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</si>
  <si>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</si>
  <si>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</si>
  <si>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</si>
  <si>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</si>
  <si>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</si>
  <si>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</si>
  <si>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</si>
  <si>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</si>
  <si>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</si>
  <si>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</si>
  <si>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</si>
  <si>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</si>
  <si>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</si>
  <si>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</si>
  <si>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</si>
  <si>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</si>
  <si>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</si>
  <si>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</si>
  <si>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</si>
  <si>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</si>
  <si>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</si>
  <si>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</si>
  <si>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</si>
  <si>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</si>
  <si>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</si>
  <si>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</si>
  <si>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</si>
  <si>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</si>
  <si>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</si>
  <si>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</si>
  <si>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</si>
  <si>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</si>
  <si>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</si>
  <si>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</si>
  <si>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</si>
  <si>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</si>
  <si>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</si>
  <si>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</si>
  <si>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</si>
  <si>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</si>
  <si>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</si>
  <si>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</si>
  <si>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</si>
  <si>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</si>
  <si>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</si>
  <si>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</si>
  <si>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</si>
  <si>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</si>
  <si>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</si>
  <si>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</si>
  <si>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</si>
  <si>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</si>
  <si>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</si>
  <si>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</si>
  <si>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</si>
  <si>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</si>
  <si>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</si>
  <si>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</si>
  <si>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</si>
  <si>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</si>
  <si>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</si>
  <si>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</si>
  <si>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</si>
  <si>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</si>
  <si>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</si>
  <si>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</si>
  <si>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</si>
  <si>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</si>
  <si>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</si>
  <si>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</si>
  <si>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</si>
  <si>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</si>
  <si>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</si>
  <si>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</si>
  <si>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</si>
  <si>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</si>
  <si>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</si>
  <si>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</si>
  <si>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</si>
  <si>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</si>
  <si>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</si>
  <si>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</si>
  <si>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</si>
  <si>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</si>
  <si>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</si>
  <si>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</si>
  <si>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</si>
  <si>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</si>
  <si>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</si>
  <si>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</si>
  <si>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</si>
  <si>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</si>
  <si>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</si>
  <si>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</si>
  <si>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</si>
  <si>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</si>
  <si>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</si>
  <si>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</si>
  <si>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</si>
  <si>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</si>
  <si>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</si>
  <si>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</si>
  <si>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</si>
  <si>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</si>
  <si>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</si>
  <si>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</si>
  <si>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</si>
  <si>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</si>
  <si>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</si>
  <si>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</si>
  <si>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</si>
  <si>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</si>
  <si>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</si>
  <si>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</si>
  <si>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</si>
  <si>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</si>
  <si>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</si>
  <si>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</si>
  <si>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</si>
  <si>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</si>
  <si>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</si>
  <si>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</si>
  <si>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</si>
  <si>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</si>
  <si>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</si>
  <si>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</si>
  <si>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</si>
  <si>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</si>
  <si>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</si>
  <si>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</si>
  <si>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</si>
  <si>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</si>
  <si>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</si>
  <si>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</si>
  <si>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</si>
  <si>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</si>
  <si>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</si>
  <si>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</si>
  <si>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</si>
  <si>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</si>
  <si>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</si>
  <si>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</si>
  <si>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</si>
  <si>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</si>
  <si>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</si>
  <si>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</si>
  <si>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</si>
  <si>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</si>
  <si>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</si>
  <si>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</si>
  <si>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</si>
  <si>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</si>
  <si>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</si>
  <si>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</si>
  <si>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</si>
  <si>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</si>
  <si>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</si>
  <si>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</si>
  <si>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</si>
  <si>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</si>
  <si>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</si>
  <si>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</si>
  <si>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</si>
  <si>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</si>
  <si>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</si>
  <si>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</si>
  <si>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</si>
  <si>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</si>
  <si>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</si>
  <si>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</si>
  <si>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</si>
  <si>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</si>
  <si>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</si>
  <si>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</si>
  <si>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</si>
  <si>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</si>
  <si>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</si>
  <si>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</si>
  <si>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</si>
  <si>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</si>
  <si>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</si>
  <si>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</si>
  <si>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</si>
  <si>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</si>
  <si>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</si>
  <si>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</si>
  <si>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</si>
  <si>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</si>
  <si>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</si>
  <si>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</si>
  <si>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</si>
  <si>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</si>
  <si>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</si>
  <si>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</si>
  <si>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</si>
  <si>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</si>
  <si>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</si>
  <si>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</si>
  <si>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</si>
  <si>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</si>
  <si>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</si>
  <si>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</si>
  <si>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</si>
  <si>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</si>
  <si>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</si>
  <si>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</si>
  <si>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</si>
  <si>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</si>
  <si>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</si>
  <si>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</si>
  <si>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</si>
  <si>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</si>
  <si>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</si>
  <si>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</si>
  <si>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</si>
  <si>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</si>
  <si>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</si>
  <si>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</si>
  <si>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</si>
  <si>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</si>
  <si>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</si>
  <si>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</si>
  <si>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</si>
  <si>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</si>
  <si>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</si>
  <si>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</si>
  <si>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</si>
  <si>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</si>
  <si>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</si>
  <si>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</si>
  <si>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</si>
  <si>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</si>
  <si>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</si>
  <si>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</si>
  <si>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</si>
  <si>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</si>
  <si>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</si>
  <si>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</si>
  <si>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</si>
  <si>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</si>
  <si>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</si>
  <si>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</si>
  <si>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</si>
  <si>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</si>
  <si>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</si>
  <si>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</si>
  <si>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</si>
  <si>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</si>
  <si>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</si>
  <si>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</si>
  <si>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</si>
  <si>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</si>
  <si>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</si>
  <si>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</si>
  <si>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</si>
  <si>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</si>
  <si>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</si>
  <si>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</si>
  <si>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</si>
  <si>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</si>
  <si>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</si>
  <si>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</si>
  <si>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</si>
  <si>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</si>
  <si>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</si>
  <si>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</si>
  <si>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</si>
  <si>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</si>
  <si>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</si>
  <si>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</si>
  <si>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</si>
  <si>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</si>
  <si>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</si>
  <si>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</si>
  <si>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</si>
  <si>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</si>
  <si>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</si>
  <si>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</si>
  <si>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</si>
  <si>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</si>
  <si>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</si>
  <si>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</si>
  <si>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</si>
  <si>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</si>
  <si>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</si>
  <si>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</si>
  <si>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</si>
  <si>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</si>
  <si>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</si>
  <si>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</si>
  <si>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</si>
  <si>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</si>
  <si>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</si>
  <si>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</si>
  <si>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</si>
  <si>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</si>
  <si>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</si>
  <si>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</si>
  <si>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</si>
  <si>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</si>
  <si>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</si>
  <si>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</si>
  <si>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</si>
  <si>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</si>
  <si>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</si>
  <si>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</si>
  <si>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</si>
  <si>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</si>
  <si>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</si>
  <si>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</si>
  <si>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</si>
  <si>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</si>
  <si>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</si>
  <si>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</si>
  <si>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</si>
  <si>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</si>
  <si>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</si>
  <si>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</si>
  <si>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</si>
  <si>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</si>
  <si>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</si>
  <si>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</si>
  <si>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</si>
  <si>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</si>
  <si>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</si>
  <si>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</si>
  <si>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</si>
  <si>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</si>
  <si>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</si>
  <si>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</si>
  <si>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</si>
  <si>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</si>
  <si>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</si>
  <si>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</si>
  <si>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</si>
  <si>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</si>
  <si>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</si>
  <si>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</si>
  <si>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</si>
  <si>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</si>
  <si>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</si>
  <si>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</si>
  <si>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</si>
  <si>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</si>
  <si>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</si>
  <si>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</si>
  <si>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</si>
  <si>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</si>
  <si>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</si>
  <si>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</si>
  <si>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</si>
  <si>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</si>
  <si>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</si>
  <si>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</si>
  <si>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</si>
  <si>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</si>
  <si>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</si>
  <si>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</si>
  <si>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</si>
  <si>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</si>
  <si>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</si>
  <si>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</si>
  <si>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</si>
  <si>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</si>
  <si>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</si>
  <si>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</si>
  <si>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</si>
  <si>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</si>
  <si>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</si>
  <si>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</si>
  <si>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</si>
  <si>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</si>
  <si>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</si>
  <si>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</si>
  <si>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</si>
  <si>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</si>
  <si>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</si>
  <si>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</si>
  <si>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</si>
  <si>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</si>
  <si>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</si>
  <si>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</si>
  <si>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</si>
  <si>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</si>
  <si>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</si>
  <si>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</si>
  <si>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</si>
  <si>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</si>
  <si>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</si>
  <si>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</si>
  <si>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</si>
  <si>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</si>
  <si>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</si>
  <si>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</si>
  <si>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</si>
  <si>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</si>
  <si>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</si>
  <si>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</si>
  <si>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</si>
  <si>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</si>
  <si>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</si>
  <si>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</si>
  <si>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</si>
  <si>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</si>
  <si>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</si>
  <si>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</si>
  <si>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</si>
  <si>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</si>
  <si>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</si>
  <si>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</si>
  <si>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</si>
  <si>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</si>
  <si>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</si>
  <si>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</si>
  <si>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</si>
  <si>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</si>
  <si>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</si>
  <si>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</si>
  <si>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</si>
  <si>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</si>
  <si>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</si>
  <si>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</si>
  <si>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</si>
  <si>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</si>
  <si>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</si>
  <si>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</si>
  <si>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</si>
  <si>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</si>
  <si>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</si>
  <si>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</si>
  <si>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</si>
  <si>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</si>
  <si>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</si>
  <si>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</si>
  <si>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</si>
  <si>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</si>
  <si>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</si>
  <si>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</si>
  <si>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</si>
  <si>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</si>
  <si>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</si>
  <si>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</si>
  <si>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</si>
  <si>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</si>
  <si>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</si>
  <si>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</si>
  <si>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</si>
  <si>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</si>
  <si>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</si>
  <si>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</si>
  <si>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</si>
  <si>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</si>
  <si>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</si>
  <si>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</si>
  <si>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</si>
  <si>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</si>
  <si>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</si>
  <si>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</si>
  <si>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</si>
  <si>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</si>
  <si>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</si>
  <si>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</si>
  <si>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</si>
  <si>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</si>
  <si>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</si>
  <si>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</si>
  <si>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</si>
  <si>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</si>
  <si>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</si>
  <si>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</si>
  <si>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</si>
  <si>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</si>
  <si>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</si>
  <si>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</si>
  <si>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</si>
  <si>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</si>
  <si>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</si>
  <si>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</si>
  <si>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</si>
  <si>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</si>
  <si>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</si>
  <si>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</si>
  <si>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</si>
  <si>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</si>
  <si>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</si>
  <si>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</si>
  <si>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</si>
  <si>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</si>
  <si>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</si>
  <si>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</si>
  <si>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</si>
  <si>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</si>
  <si>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</si>
  <si>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</si>
  <si>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</si>
  <si>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</si>
  <si>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</si>
  <si>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</si>
  <si>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</si>
  <si>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</si>
  <si>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</si>
  <si>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</si>
  <si>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</si>
  <si>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</si>
  <si>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</si>
  <si>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</si>
  <si>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</si>
  <si>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</si>
  <si>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</si>
  <si>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</si>
  <si>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</si>
  <si>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</si>
  <si>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</si>
  <si>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</si>
  <si>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</si>
  <si>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</si>
  <si>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</si>
  <si>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</si>
  <si>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</si>
  <si>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</si>
  <si>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</si>
  <si>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</si>
  <si>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</si>
  <si>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</si>
  <si>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</si>
  <si>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</si>
  <si>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</si>
  <si>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</si>
  <si>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</si>
  <si>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</si>
  <si>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</si>
  <si>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</si>
  <si>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</si>
  <si>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</si>
  <si>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</si>
  <si>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</si>
  <si>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</si>
  <si>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</si>
  <si>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</si>
  <si>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</si>
  <si>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</si>
  <si>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</si>
  <si>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</si>
  <si>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</si>
  <si>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</si>
  <si>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</si>
  <si>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</si>
  <si>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</si>
  <si>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</si>
  <si>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</si>
  <si>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</si>
  <si>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</si>
  <si>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</si>
  <si>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</si>
  <si>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</si>
  <si>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</si>
  <si>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</si>
  <si>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</si>
  <si>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</si>
  <si>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</si>
  <si>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</si>
  <si>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</si>
  <si>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</si>
  <si>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</si>
  <si>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</si>
  <si>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</si>
  <si>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</si>
  <si>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</si>
  <si>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</si>
  <si>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</si>
  <si>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</si>
  <si>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</si>
  <si>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</si>
  <si>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</si>
  <si>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</si>
  <si>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</si>
  <si>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</si>
  <si>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</si>
  <si>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</si>
  <si>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</si>
  <si>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</si>
  <si>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</si>
  <si>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</si>
  <si>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</si>
  <si>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</si>
  <si>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</si>
  <si>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</si>
  <si>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</si>
  <si>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</si>
  <si>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</si>
  <si>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</si>
  <si>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</si>
  <si>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</si>
  <si>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</si>
  <si>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</si>
  <si>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</si>
  <si>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</si>
  <si>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</si>
  <si>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</si>
  <si>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</si>
  <si>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</si>
  <si>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</si>
  <si>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</si>
  <si>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</si>
  <si>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</si>
  <si>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</si>
  <si>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</si>
  <si>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</si>
  <si>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</si>
  <si>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</si>
  <si>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</si>
  <si>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</si>
  <si>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</si>
  <si>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</si>
  <si>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</si>
  <si>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</si>
  <si>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</si>
  <si>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</si>
  <si>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</si>
  <si>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</si>
  <si>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</si>
  <si>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</si>
  <si>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</si>
  <si>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</si>
  <si>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</si>
  <si>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</si>
  <si>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</si>
  <si>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</si>
  <si>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</si>
  <si>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</si>
  <si>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</si>
  <si>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</si>
  <si>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</si>
  <si>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</si>
  <si>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</si>
  <si>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</si>
  <si>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</si>
  <si>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</si>
  <si>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</si>
  <si>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</si>
  <si>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</si>
  <si>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</si>
  <si>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</si>
  <si>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</si>
  <si>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</si>
  <si>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</si>
  <si>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</si>
  <si>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</si>
  <si>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</si>
  <si>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</si>
  <si>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</si>
  <si>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</si>
  <si>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</si>
  <si>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</si>
  <si>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</si>
  <si>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</si>
  <si>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</si>
  <si>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</si>
  <si>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</si>
  <si>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</si>
  <si>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</si>
  <si>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</si>
  <si>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</si>
  <si>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</si>
  <si>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</si>
  <si>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</si>
  <si>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</si>
  <si>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</si>
  <si>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</si>
  <si>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</si>
  <si>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</si>
  <si>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</si>
  <si>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</si>
  <si>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</si>
  <si>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</si>
  <si>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</si>
  <si>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</si>
  <si>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</si>
  <si>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</si>
  <si>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</si>
  <si>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</si>
  <si>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</si>
  <si>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</si>
  <si>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</si>
  <si>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</si>
  <si>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</si>
  <si>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</si>
  <si>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</si>
  <si>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</si>
  <si>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</si>
  <si>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</si>
  <si>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</si>
  <si>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</si>
  <si>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</si>
  <si>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</si>
  <si>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</si>
  <si>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</si>
  <si>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</si>
  <si>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</si>
  <si>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</si>
  <si>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</si>
  <si>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</si>
  <si>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</si>
  <si>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</si>
  <si>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</si>
  <si>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</si>
  <si>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</si>
  <si>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</si>
  <si>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</si>
  <si>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</si>
  <si>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</si>
  <si>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</si>
  <si>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</si>
  <si>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</si>
  <si>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</si>
  <si>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</si>
  <si>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</si>
  <si>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</si>
  <si>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</si>
  <si>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</si>
  <si>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</si>
  <si>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</si>
  <si>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</si>
  <si>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</si>
  <si>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</si>
  <si>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</si>
  <si>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</si>
  <si>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</si>
  <si>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</si>
  <si>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</si>
  <si>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</si>
  <si>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</si>
  <si>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</si>
  <si>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</si>
  <si>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</si>
  <si>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</si>
  <si>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</si>
  <si>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</si>
  <si>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</si>
  <si>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</si>
  <si>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</si>
  <si>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</si>
  <si>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</si>
  <si>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</si>
  <si>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</si>
  <si>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</si>
  <si>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</si>
  <si>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</si>
  <si>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</si>
  <si>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</si>
  <si>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</si>
  <si>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</si>
  <si>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</si>
  <si>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</si>
  <si>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</si>
  <si>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</si>
  <si>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</si>
  <si>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</si>
  <si>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</si>
  <si>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</si>
  <si>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</si>
  <si>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</si>
  <si>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</si>
  <si>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</si>
  <si>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</si>
  <si>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</si>
  <si>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</si>
  <si>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</si>
  <si>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</si>
  <si>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</si>
  <si>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</si>
  <si>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</si>
  <si>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</si>
  <si>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</si>
  <si>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</si>
  <si>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</si>
  <si>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</si>
  <si>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</si>
  <si>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</si>
  <si>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</si>
  <si>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</si>
  <si>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</si>
  <si>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</si>
  <si>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</si>
  <si>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</si>
  <si>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</si>
  <si>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</si>
  <si>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</si>
  <si>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</si>
  <si>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</si>
  <si>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</si>
  <si>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</si>
  <si>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</si>
  <si>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</si>
  <si>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</si>
  <si>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</si>
  <si>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</si>
  <si>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</si>
  <si>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</si>
  <si>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</si>
  <si>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</si>
  <si>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</si>
  <si>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</si>
  <si>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</si>
  <si>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</si>
  <si>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</si>
  <si>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</si>
  <si>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</si>
  <si>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</si>
  <si>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</si>
  <si>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</si>
  <si>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</si>
  <si>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</si>
  <si>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</si>
  <si>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</si>
  <si>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</si>
  <si>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</si>
  <si>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</si>
  <si>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</si>
  <si>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</si>
  <si>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</si>
  <si>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</si>
  <si>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</si>
  <si>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</si>
  <si>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</si>
  <si>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</si>
  <si>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</si>
  <si>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</si>
  <si>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</si>
  <si>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</si>
  <si>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</si>
  <si>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</si>
  <si>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</si>
  <si>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</si>
  <si>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</si>
  <si>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</si>
  <si>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</si>
  <si>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</si>
  <si>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</si>
  <si>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</si>
  <si>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</si>
  <si>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</si>
  <si>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</si>
  <si>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</si>
  <si>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</si>
  <si>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</si>
  <si>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</si>
  <si>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</si>
  <si>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</si>
  <si>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</si>
  <si>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</si>
  <si>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</si>
  <si>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</si>
  <si>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</si>
  <si>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</si>
  <si>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</si>
  <si>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</si>
  <si>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</si>
  <si>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</si>
  <si>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</si>
  <si>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</si>
  <si>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</si>
  <si>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</si>
  <si>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</si>
  <si>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</si>
  <si>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</si>
  <si>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</si>
  <si>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</si>
  <si>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</si>
  <si>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</si>
  <si>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</si>
  <si>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</si>
  <si>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</si>
  <si>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</si>
  <si>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</si>
  <si>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</si>
  <si>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</si>
  <si>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</si>
  <si>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</si>
  <si>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</si>
  <si>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</si>
  <si>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</si>
  <si>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</si>
  <si>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</si>
  <si>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</si>
  <si>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</si>
  <si>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</si>
  <si>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</si>
  <si>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</si>
  <si>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</si>
  <si>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</si>
  <si>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</si>
  <si>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</si>
  <si>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</si>
  <si>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</si>
  <si>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</si>
  <si>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</si>
  <si>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</si>
  <si>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</si>
  <si>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</si>
  <si>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</si>
  <si>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</si>
  <si>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</si>
  <si>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</si>
  <si>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</si>
  <si>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</si>
  <si>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</si>
  <si>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</si>
  <si>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</si>
  <si>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</si>
  <si>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</si>
  <si>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</si>
  <si>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</si>
  <si>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</si>
  <si>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</si>
  <si>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</si>
  <si>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</si>
  <si>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</si>
  <si>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</si>
  <si>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</si>
  <si>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</si>
  <si>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</si>
  <si>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</si>
  <si>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</si>
  <si>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</si>
  <si>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</si>
  <si>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</si>
  <si>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</si>
  <si>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</si>
  <si>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</si>
  <si>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</si>
  <si>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</si>
  <si>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</si>
  <si>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</si>
  <si>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</si>
  <si>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</si>
  <si>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</si>
  <si>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</si>
  <si>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</si>
  <si>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</si>
  <si>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</si>
  <si>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</si>
  <si>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</si>
  <si>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</si>
  <si>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</si>
  <si>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</si>
  <si>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</si>
  <si>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</si>
  <si>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</si>
  <si>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</si>
  <si>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</si>
  <si>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</si>
  <si>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</si>
  <si>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</si>
  <si>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</si>
  <si>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</si>
  <si>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</si>
  <si>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</si>
  <si>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</si>
  <si>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</si>
  <si>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</si>
  <si>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</si>
  <si>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</si>
  <si>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</si>
  <si>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</si>
  <si>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</si>
  <si>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</si>
  <si>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</si>
  <si>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</si>
  <si>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</si>
  <si>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</si>
  <si>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</si>
  <si>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</si>
  <si>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</si>
  <si>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</si>
  <si>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</si>
  <si>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</si>
  <si>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</si>
  <si>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</si>
  <si>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</si>
  <si>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</si>
  <si>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</si>
  <si>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</si>
  <si>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</si>
  <si>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</si>
  <si>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</si>
  <si>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</si>
  <si>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</si>
  <si>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</si>
  <si>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</si>
  <si>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</si>
  <si>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</si>
  <si>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</si>
  <si>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</si>
  <si>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</si>
  <si>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</si>
  <si>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</si>
  <si>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</si>
  <si>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</si>
  <si>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</si>
  <si>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</si>
  <si>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</si>
  <si>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</si>
  <si>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</si>
  <si>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</si>
  <si>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</si>
  <si>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</si>
  <si>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</si>
  <si>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</si>
  <si>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</si>
  <si>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</si>
  <si>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</si>
  <si>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</si>
  <si>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</si>
  <si>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</si>
  <si>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</si>
  <si>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</si>
  <si>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</si>
  <si>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</si>
  <si>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</si>
  <si>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</si>
  <si>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</si>
  <si>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</si>
  <si>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</si>
  <si>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</si>
  <si>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</si>
  <si>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</si>
  <si>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</si>
  <si>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</si>
  <si>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</si>
  <si>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</si>
  <si>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</si>
  <si>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</si>
  <si>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</si>
  <si>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</si>
  <si>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</si>
  <si>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</si>
  <si>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</si>
  <si>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</si>
  <si>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</si>
  <si>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</si>
  <si>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</si>
  <si>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</si>
  <si>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</si>
  <si>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</si>
  <si>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</si>
  <si>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</si>
  <si>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</si>
  <si>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</si>
  <si>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</si>
  <si>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</si>
  <si>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</si>
  <si>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</si>
  <si>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</si>
  <si>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</si>
  <si>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</si>
  <si>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</si>
  <si>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</si>
  <si>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</si>
  <si>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</si>
  <si>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</si>
  <si>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</si>
  <si>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</si>
  <si>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</si>
  <si>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</si>
  <si>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</si>
  <si>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</si>
  <si>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</si>
  <si>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</si>
  <si>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</si>
  <si>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</si>
  <si>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</si>
  <si>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</si>
  <si>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</si>
  <si>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</si>
  <si>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</si>
  <si>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</si>
  <si>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</si>
  <si>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</si>
  <si>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</si>
  <si>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</si>
  <si>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</si>
  <si>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</si>
  <si>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</si>
  <si>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</si>
  <si>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</si>
  <si>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</si>
  <si>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</si>
  <si>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</si>
  <si>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</si>
  <si>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</si>
  <si>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</si>
  <si>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</si>
  <si>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</si>
  <si>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</si>
  <si>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</si>
  <si>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</si>
  <si>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</si>
  <si>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</si>
  <si>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</si>
  <si>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</si>
  <si>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</si>
  <si>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</si>
  <si>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</si>
  <si>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</si>
  <si>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</si>
  <si>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</si>
  <si>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</si>
  <si>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</si>
  <si>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</si>
  <si>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</si>
  <si>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</si>
  <si>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</si>
  <si>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</si>
  <si>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</si>
  <si>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</si>
  <si>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</si>
  <si>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</si>
  <si>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</si>
  <si>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</si>
  <si>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</si>
  <si>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</si>
  <si>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</si>
  <si>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</si>
  <si>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</si>
  <si>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</si>
  <si>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</si>
  <si>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</si>
  <si>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</si>
  <si>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</si>
  <si>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</si>
  <si>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</si>
  <si>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</si>
  <si>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</si>
  <si>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</si>
  <si>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</si>
  <si>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</si>
  <si>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</si>
  <si>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</si>
  <si>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</si>
  <si>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</si>
  <si>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</si>
  <si>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</si>
  <si>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</si>
  <si>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</si>
  <si>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</si>
  <si>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</si>
  <si>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</si>
  <si>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</si>
  <si>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</si>
  <si>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</si>
  <si>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</si>
  <si>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</si>
  <si>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</si>
  <si>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</si>
  <si>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</si>
  <si>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</si>
  <si>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</si>
  <si>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</si>
  <si>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</si>
  <si>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</si>
  <si>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</si>
  <si>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</si>
  <si>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</si>
  <si>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</si>
  <si>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</si>
  <si>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</si>
  <si>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</si>
  <si>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</si>
  <si>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</si>
  <si>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</si>
  <si>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</si>
  <si>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</si>
  <si>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</si>
  <si>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</si>
  <si>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</si>
  <si>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</si>
  <si>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</si>
  <si>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</si>
  <si>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</si>
  <si>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</si>
  <si>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</si>
  <si>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</si>
  <si>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</si>
  <si>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</si>
  <si>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</si>
  <si>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</si>
  <si>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</si>
  <si>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</si>
  <si>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</si>
  <si>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</si>
  <si>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</si>
  <si>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</si>
  <si>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</si>
  <si>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</si>
  <si>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</si>
  <si>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</si>
  <si>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</si>
  <si>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</si>
  <si>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</si>
  <si>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</si>
  <si>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</si>
  <si>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</si>
  <si>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</si>
  <si>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</si>
  <si>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</si>
  <si>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</si>
  <si>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</si>
  <si>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</si>
  <si>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</si>
  <si>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</si>
  <si>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</si>
  <si>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</si>
  <si>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</si>
  <si>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</si>
  <si>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</si>
  <si>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</si>
  <si>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</si>
  <si>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</si>
  <si>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</si>
  <si>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</si>
  <si>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</si>
  <si>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</si>
  <si>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</si>
  <si>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</si>
  <si>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</si>
  <si>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</si>
  <si>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</si>
  <si>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</si>
  <si>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</si>
  <si>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</si>
  <si>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</si>
  <si>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</si>
  <si>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</si>
  <si>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</si>
  <si>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</si>
  <si>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</si>
  <si>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</si>
  <si>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</si>
  <si>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</si>
  <si>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</si>
  <si>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</si>
  <si>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</si>
  <si>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</si>
  <si>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</si>
  <si>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</si>
  <si>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</si>
  <si>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</si>
  <si>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</si>
  <si>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</si>
  <si>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</si>
  <si>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</si>
  <si>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</si>
  <si>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</si>
  <si>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</si>
  <si>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</si>
  <si>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</si>
  <si>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</si>
  <si>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</si>
  <si>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</si>
  <si>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</si>
  <si>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</si>
  <si>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</si>
  <si>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</si>
  <si>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</si>
  <si>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</si>
  <si>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</si>
  <si>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</si>
  <si>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</si>
  <si>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</si>
  <si>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</si>
  <si>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</si>
  <si>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</si>
  <si>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</si>
  <si>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</si>
  <si>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</si>
  <si>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</si>
  <si>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</si>
  <si>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</si>
  <si>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</si>
  <si>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</si>
  <si>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</si>
  <si>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</si>
  <si>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</si>
  <si>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</si>
  <si>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</si>
  <si>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</si>
  <si>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</si>
  <si>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</si>
  <si>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</si>
  <si>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</si>
  <si>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</si>
  <si>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</si>
  <si>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</si>
  <si>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</si>
  <si>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</si>
  <si>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</si>
  <si>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</si>
  <si>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</si>
  <si>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</si>
  <si>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</si>
  <si>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</si>
  <si>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</si>
  <si>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</si>
  <si>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</si>
  <si>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</si>
  <si>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</si>
  <si>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</si>
  <si>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</si>
  <si>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</si>
  <si>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</si>
  <si>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</si>
  <si>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</si>
  <si>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</si>
  <si>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</si>
  <si>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</si>
  <si>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</si>
  <si>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</si>
  <si>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</si>
  <si>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</si>
  <si>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</si>
  <si>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</si>
  <si>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</si>
  <si>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</si>
  <si>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</si>
  <si>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</si>
  <si>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</si>
  <si>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</si>
  <si>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</si>
  <si>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</si>
  <si>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</si>
  <si>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</si>
  <si>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</si>
  <si>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</si>
  <si>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</si>
  <si>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</si>
  <si>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</si>
  <si>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</si>
  <si>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</si>
  <si>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</si>
  <si>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</si>
  <si>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</si>
  <si>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</si>
  <si>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</si>
  <si>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</si>
  <si>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</si>
  <si>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</si>
  <si>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</si>
  <si>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</si>
  <si>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</si>
  <si>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</si>
  <si>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</si>
  <si>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</si>
  <si>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</si>
  <si>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</si>
  <si>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</si>
  <si>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</si>
  <si>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</si>
  <si>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</si>
  <si>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</si>
  <si>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</si>
  <si>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</si>
  <si>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</si>
  <si>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</si>
  <si>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</si>
  <si>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</si>
  <si>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</si>
  <si>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</si>
  <si>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</si>
  <si>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</si>
  <si>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</si>
  <si>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</si>
  <si>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</si>
  <si>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</si>
  <si>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</si>
  <si>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</si>
  <si>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</si>
  <si>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</si>
  <si>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</si>
  <si>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</si>
  <si>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</si>
  <si>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</si>
  <si>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</si>
  <si>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</si>
  <si>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</si>
  <si>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</si>
  <si>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</si>
  <si>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</si>
  <si>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</si>
  <si>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</si>
  <si>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</si>
  <si>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</si>
  <si>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</si>
  <si>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</si>
  <si>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</si>
  <si>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</si>
  <si>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</si>
  <si>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</si>
  <si>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</si>
  <si>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</si>
  <si>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</si>
  <si>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</si>
  <si>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</si>
  <si>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</si>
  <si>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</si>
  <si>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</si>
  <si>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</si>
  <si>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</si>
  <si>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</si>
  <si>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</si>
  <si>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</si>
  <si>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</si>
  <si>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</si>
  <si>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</si>
  <si>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</si>
  <si>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</si>
  <si>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</si>
  <si>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</si>
  <si>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</si>
  <si>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</si>
  <si>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</si>
  <si>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</si>
  <si>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</si>
  <si>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</si>
  <si>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</si>
  <si>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</si>
  <si>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</si>
  <si>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</si>
  <si>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</si>
  <si>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</si>
  <si>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</si>
  <si>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</si>
  <si>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</si>
  <si>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</si>
  <si>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</si>
  <si>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</si>
  <si>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</si>
  <si>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</si>
  <si>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</si>
  <si>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</si>
  <si>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</si>
  <si>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</si>
  <si>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</si>
  <si>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</si>
  <si>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</si>
  <si>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</si>
  <si>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</si>
  <si>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</si>
  <si>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</si>
  <si>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</si>
  <si>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</si>
  <si>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</si>
  <si>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</si>
  <si>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</si>
  <si>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</si>
  <si>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</si>
  <si>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</si>
  <si>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</si>
  <si>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</si>
  <si>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</si>
  <si>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</si>
  <si>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</si>
  <si>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</si>
  <si>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</si>
  <si>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</si>
  <si>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</si>
  <si>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</si>
  <si>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</si>
  <si>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</si>
  <si>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</si>
  <si>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</si>
  <si>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</si>
  <si>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</si>
  <si>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</si>
  <si>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</si>
  <si>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</si>
  <si>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</si>
  <si>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</si>
  <si>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</si>
  <si>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</si>
  <si>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</si>
  <si>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</si>
  <si>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</si>
  <si>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</si>
  <si>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</si>
  <si>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</si>
  <si>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</si>
  <si>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</si>
  <si>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</si>
  <si>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</si>
  <si>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</si>
  <si>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</si>
  <si>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</si>
  <si>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</si>
  <si>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</si>
  <si>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</si>
  <si>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</si>
  <si>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</si>
  <si>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</si>
  <si>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</si>
  <si>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</si>
  <si>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</si>
  <si>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</si>
  <si>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</si>
  <si>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</si>
  <si>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</si>
  <si>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</si>
  <si>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</si>
  <si>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</si>
  <si>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</si>
  <si>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</si>
  <si>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</si>
  <si>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</si>
  <si>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</si>
  <si>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</si>
  <si>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</si>
  <si>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</si>
  <si>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</si>
  <si>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</si>
  <si>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</si>
  <si>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</si>
  <si>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</si>
  <si>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</si>
  <si>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</si>
  <si>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</si>
  <si>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</si>
  <si>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</si>
  <si>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</si>
  <si>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</si>
  <si>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</si>
  <si>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</si>
  <si>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</si>
  <si>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</si>
  <si>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</si>
  <si>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</si>
  <si>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</si>
  <si>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</si>
  <si>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</si>
  <si>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</si>
  <si>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</si>
  <si>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</si>
  <si>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</si>
  <si>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</si>
  <si>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</si>
  <si>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</si>
  <si>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</si>
  <si>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</si>
  <si>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</si>
  <si>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</si>
  <si>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</si>
  <si>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</si>
  <si>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</si>
  <si>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</si>
  <si>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</si>
  <si>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</si>
  <si>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</si>
  <si>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</si>
  <si>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</si>
  <si>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</si>
  <si>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</si>
  <si>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</si>
  <si>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</si>
  <si>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</si>
  <si>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</si>
  <si>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</si>
  <si>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</si>
  <si>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</si>
  <si>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</si>
  <si>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</si>
  <si>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</si>
  <si>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</si>
  <si>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</si>
  <si>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</si>
  <si>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</si>
  <si>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</si>
  <si>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</si>
  <si>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</si>
  <si>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</si>
  <si>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</si>
  <si>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</si>
  <si>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</si>
  <si>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</si>
  <si>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</si>
  <si>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</si>
  <si>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</si>
  <si>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</si>
  <si>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</si>
  <si>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</si>
  <si>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</si>
  <si>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</si>
  <si>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</si>
  <si>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</si>
  <si>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</si>
  <si>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</si>
  <si>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</si>
  <si>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</si>
  <si>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</si>
  <si>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</si>
  <si>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</si>
  <si>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</si>
  <si>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</si>
  <si>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</si>
  <si>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</si>
  <si>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</si>
  <si>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</si>
  <si>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</si>
  <si>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</si>
  <si>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</si>
  <si>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</si>
  <si>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</si>
  <si>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</si>
  <si>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</si>
  <si>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</si>
  <si>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</si>
  <si>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</si>
  <si>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</si>
  <si>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</si>
  <si>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</si>
  <si>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</si>
  <si>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</si>
  <si>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</si>
  <si>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</si>
  <si>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</si>
  <si>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</si>
  <si>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</si>
  <si>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</si>
  <si>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</si>
  <si>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</si>
  <si>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</si>
  <si>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</si>
  <si>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</si>
  <si>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</si>
  <si>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</si>
  <si>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</si>
  <si>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</si>
  <si>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</si>
  <si>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</si>
  <si>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</si>
  <si>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</si>
  <si>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</si>
  <si>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</si>
  <si>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</si>
  <si>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</si>
  <si>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</si>
  <si>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</si>
  <si>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</si>
  <si>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</si>
  <si>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</si>
  <si>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</si>
  <si>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</si>
  <si>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</si>
  <si>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</si>
  <si>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</si>
  <si>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</si>
  <si>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</si>
  <si>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</si>
  <si>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</si>
  <si>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</si>
  <si>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</si>
  <si>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</si>
  <si>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</si>
  <si>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</si>
  <si>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</si>
  <si>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</si>
  <si>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</si>
  <si>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</si>
  <si>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</si>
  <si>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</si>
  <si>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</si>
  <si>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</si>
  <si>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</si>
  <si>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</si>
  <si>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</si>
  <si>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</si>
  <si>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</si>
  <si>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</si>
  <si>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</si>
  <si>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</si>
  <si>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</si>
  <si>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</si>
  <si>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</si>
  <si>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</si>
  <si>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</si>
  <si>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</si>
  <si>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</si>
  <si>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</si>
  <si>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</si>
  <si>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</si>
  <si>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</si>
  <si>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</si>
  <si>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</si>
  <si>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</si>
  <si>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</si>
  <si>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</si>
  <si>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</si>
  <si>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</si>
  <si>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</si>
  <si>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</si>
  <si>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</si>
  <si>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</si>
  <si>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</si>
  <si>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</si>
  <si>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</si>
  <si>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</si>
  <si>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</si>
  <si>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</si>
  <si>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</si>
  <si>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</si>
  <si>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</si>
  <si>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</si>
  <si>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</si>
  <si>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</si>
  <si>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</si>
  <si>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</si>
  <si>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</si>
  <si>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</si>
  <si>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</si>
  <si>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</si>
  <si>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</si>
  <si>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</si>
  <si>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</si>
  <si>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</si>
  <si>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</si>
  <si>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</si>
  <si>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</si>
  <si>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</si>
  <si>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</si>
  <si>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</si>
  <si>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</si>
  <si>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</si>
  <si>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</si>
  <si>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</si>
  <si>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</si>
  <si>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</si>
  <si>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</si>
  <si>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</si>
  <si>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</si>
  <si>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</si>
  <si>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</si>
  <si>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</si>
  <si>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</si>
  <si>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</si>
  <si>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</si>
  <si>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</si>
  <si>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</si>
  <si>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</si>
  <si>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</si>
  <si>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</si>
  <si>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</si>
  <si>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</si>
  <si>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</si>
  <si>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</si>
  <si>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</si>
  <si>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</si>
  <si>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</si>
  <si>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</si>
  <si>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</si>
  <si>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</si>
  <si>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</si>
  <si>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</si>
  <si>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</si>
  <si>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</si>
  <si>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</si>
  <si>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</si>
  <si>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</si>
  <si>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</si>
  <si>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</si>
  <si>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</si>
  <si>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</si>
  <si>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</si>
  <si>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</si>
  <si>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</si>
  <si>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</si>
  <si>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</si>
  <si>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</si>
  <si>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</si>
  <si>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</si>
  <si>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</si>
  <si>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</si>
  <si>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</si>
  <si>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</si>
  <si>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</si>
  <si>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</si>
  <si>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</si>
  <si>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</si>
  <si>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</si>
  <si>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</si>
  <si>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</si>
  <si>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</si>
  <si>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</si>
  <si>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</si>
  <si>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</si>
  <si>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</si>
  <si>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</si>
  <si>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</si>
  <si>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</si>
  <si>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</si>
  <si>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</si>
  <si>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</si>
  <si>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</si>
  <si>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</si>
  <si>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</si>
  <si>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</si>
  <si>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</si>
  <si>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</si>
  <si>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</si>
  <si>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</si>
  <si>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</si>
  <si>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</si>
  <si>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</si>
  <si>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</si>
  <si>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</si>
  <si>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</si>
  <si>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</si>
  <si>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</si>
  <si>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</si>
  <si>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</si>
  <si>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</si>
  <si>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</si>
  <si>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</si>
  <si>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</si>
  <si>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</si>
  <si>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</si>
  <si>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</si>
  <si>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</si>
  <si>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</si>
  <si>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</si>
  <si>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</si>
  <si>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</si>
  <si>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</si>
  <si>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</si>
  <si>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</si>
  <si>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</si>
  <si>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</si>
  <si>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</si>
  <si>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</si>
  <si>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</si>
  <si>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</si>
  <si>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</si>
  <si>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</si>
  <si>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</si>
  <si>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</si>
  <si>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</si>
  <si>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</si>
  <si>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</si>
  <si>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</si>
  <si>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</si>
  <si>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</si>
  <si>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</si>
  <si>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</si>
  <si>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</si>
  <si>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</si>
  <si>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</si>
  <si>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</si>
  <si>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</si>
  <si>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</si>
  <si>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</si>
  <si>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</si>
  <si>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</si>
  <si>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</si>
  <si>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</si>
  <si>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</si>
  <si>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</si>
  <si>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</si>
  <si>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</si>
  <si>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</si>
  <si>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</si>
  <si>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</si>
  <si>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</si>
  <si>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</si>
  <si>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</si>
  <si>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</si>
  <si>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</si>
  <si>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</si>
  <si>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</si>
  <si>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</si>
  <si>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</si>
  <si>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</si>
  <si>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</si>
  <si>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</si>
  <si>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</si>
  <si>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</si>
  <si>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</si>
  <si>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</si>
  <si>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</si>
  <si>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</si>
  <si>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</si>
  <si>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</si>
  <si>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</si>
  <si>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</si>
  <si>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</si>
  <si>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</si>
  <si>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</si>
  <si>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</si>
  <si>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</si>
  <si>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</si>
  <si>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</si>
  <si>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</si>
  <si>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</si>
  <si>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</si>
  <si>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</si>
  <si>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</si>
  <si>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</si>
  <si>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</si>
  <si>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</si>
  <si>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</si>
  <si>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</si>
  <si>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</si>
  <si>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</si>
  <si>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</si>
  <si>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</si>
  <si>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</si>
  <si>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</si>
  <si>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</si>
  <si>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</si>
  <si>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</si>
  <si>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</si>
  <si>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</si>
  <si>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</si>
  <si>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</si>
  <si>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</si>
  <si>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</si>
  <si>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</si>
  <si>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</si>
  <si>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</si>
  <si>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</si>
  <si>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</si>
  <si>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</si>
  <si>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</si>
  <si>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</si>
  <si>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</si>
  <si>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</si>
  <si>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</si>
  <si>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</si>
  <si>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</si>
  <si>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</si>
  <si>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</si>
  <si>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</si>
  <si>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</si>
  <si>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</si>
  <si>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</si>
  <si>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</si>
  <si>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</si>
  <si>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</si>
  <si>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</si>
  <si>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</si>
  <si>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</si>
  <si>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</si>
  <si>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</si>
  <si>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</si>
  <si>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</si>
  <si>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</si>
  <si>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</si>
  <si>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</si>
  <si>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</si>
  <si>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</si>
  <si>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</si>
  <si>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</si>
  <si>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</si>
  <si>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</si>
  <si>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</si>
  <si>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</si>
  <si>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</si>
  <si>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</si>
  <si>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</si>
  <si>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</si>
  <si>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</si>
  <si>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</si>
  <si>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</si>
  <si>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</si>
  <si>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</si>
  <si>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</si>
  <si>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</si>
  <si>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</si>
  <si>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</si>
  <si>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</si>
  <si>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</si>
  <si>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</si>
  <si>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</si>
  <si>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</si>
  <si>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</si>
  <si>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</si>
  <si>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</si>
  <si>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</si>
  <si>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</si>
  <si>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</si>
  <si>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</si>
  <si>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</si>
  <si>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</si>
  <si>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</si>
  <si>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</si>
  <si>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</si>
  <si>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</si>
  <si>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</si>
  <si>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</si>
  <si>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</si>
  <si>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</si>
  <si>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</si>
  <si>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</si>
  <si>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</si>
  <si>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</si>
  <si>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</si>
  <si>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</si>
  <si>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</si>
  <si>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</si>
  <si>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</si>
  <si>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</si>
  <si>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</si>
  <si>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</si>
  <si>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</si>
  <si>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</si>
  <si>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</si>
  <si>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</si>
  <si>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</si>
  <si>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</si>
  <si>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</si>
  <si>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</si>
  <si>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</si>
  <si>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</si>
  <si>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</si>
  <si>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</si>
  <si>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</si>
  <si>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</si>
  <si>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</si>
  <si>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</si>
  <si>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</si>
  <si>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</si>
  <si>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</si>
  <si>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</si>
  <si>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</si>
  <si>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</si>
  <si>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</si>
  <si>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</si>
  <si>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</si>
  <si>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</si>
  <si>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</si>
  <si>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</si>
  <si>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</si>
  <si>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</si>
  <si>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</si>
  <si>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</si>
  <si>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</si>
  <si>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</si>
  <si>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</si>
  <si>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</si>
  <si>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</si>
  <si>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</si>
  <si>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</si>
  <si>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</si>
  <si>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</si>
  <si>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</si>
  <si>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</si>
  <si>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</si>
  <si>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</si>
  <si>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</si>
  <si>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</si>
  <si>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</si>
  <si>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</si>
  <si>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</si>
  <si>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</si>
  <si>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</si>
  <si>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</si>
  <si>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</si>
  <si>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</si>
  <si>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</si>
  <si>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</si>
  <si>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</si>
  <si>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</si>
  <si>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</si>
  <si>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</si>
  <si>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</si>
  <si>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</si>
  <si>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</si>
  <si>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</si>
  <si>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</si>
  <si>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</si>
  <si>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</si>
  <si>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</si>
  <si>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</si>
  <si>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</si>
  <si>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</si>
  <si>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</si>
  <si>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</si>
  <si>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</si>
  <si>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</si>
  <si>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</si>
  <si>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</si>
  <si>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</si>
  <si>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</si>
  <si>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</si>
  <si>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</si>
  <si>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</si>
  <si>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</si>
  <si>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</si>
  <si>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</si>
  <si>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</si>
  <si>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</si>
  <si>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</si>
  <si>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</si>
  <si>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</si>
  <si>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</si>
  <si>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</si>
  <si>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</si>
  <si>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</si>
  <si>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</si>
  <si>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</si>
  <si>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</si>
  <si>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</si>
  <si>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</si>
  <si>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</si>
  <si>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</si>
  <si>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</si>
  <si>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</si>
  <si>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</si>
  <si>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</si>
  <si>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</si>
  <si>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</si>
  <si>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</si>
  <si>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</si>
  <si>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</si>
  <si>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</si>
  <si>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</si>
  <si>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</si>
  <si>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</si>
  <si>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</si>
  <si>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</si>
  <si>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</si>
  <si>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</si>
  <si>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</si>
  <si>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</si>
  <si>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</si>
  <si>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</si>
  <si>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</si>
  <si>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</si>
  <si>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</si>
  <si>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</si>
  <si>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</si>
  <si>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</si>
  <si>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</si>
  <si>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</si>
  <si>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</si>
  <si>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</si>
  <si>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</si>
  <si>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</si>
  <si>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</si>
  <si>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</si>
  <si>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</si>
  <si>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</si>
  <si>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</si>
  <si>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</si>
  <si>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</si>
  <si>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</si>
  <si>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</si>
  <si>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</si>
  <si>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</si>
  <si>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</si>
  <si>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</si>
  <si>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</si>
  <si>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</si>
  <si>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</si>
  <si>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</si>
  <si>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</si>
  <si>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</si>
  <si>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</si>
  <si>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</si>
  <si>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</si>
  <si>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</si>
  <si>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</si>
  <si>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</si>
  <si>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</si>
  <si>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</si>
  <si>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</si>
  <si>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</si>
  <si>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</si>
  <si>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</si>
  <si>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</si>
  <si>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</si>
  <si>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</si>
  <si>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</si>
  <si>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</si>
  <si>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</si>
  <si>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</si>
  <si>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</si>
  <si>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</si>
  <si>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</si>
  <si>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</si>
  <si>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</si>
  <si>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</si>
  <si>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</si>
  <si>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</si>
  <si>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</si>
  <si>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</si>
  <si>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</si>
  <si>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</si>
  <si>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</si>
  <si>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</si>
  <si>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</si>
  <si>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</si>
  <si>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</si>
  <si>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</si>
  <si>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</si>
  <si>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</si>
  <si>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</si>
  <si>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</si>
  <si>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</si>
  <si>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</si>
  <si>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</si>
  <si>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</si>
  <si>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</si>
  <si>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</si>
  <si>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</si>
  <si>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</si>
  <si>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</si>
  <si>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</si>
  <si>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</si>
  <si>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</si>
  <si>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</si>
  <si>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</si>
  <si>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</si>
  <si>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</si>
  <si>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</si>
  <si>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</si>
  <si>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</si>
  <si>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</si>
  <si>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</si>
  <si>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</si>
  <si>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</si>
  <si>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</si>
  <si>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</si>
  <si>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</si>
  <si>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</si>
  <si>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</si>
  <si>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</si>
  <si>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</si>
  <si>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</si>
  <si>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</si>
  <si>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</si>
  <si>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</si>
  <si>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</si>
  <si>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</si>
  <si>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</si>
  <si>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</si>
  <si>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</si>
  <si>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</si>
  <si>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</si>
  <si>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</si>
  <si>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</si>
  <si>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</si>
  <si>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</si>
  <si>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</si>
  <si>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</si>
  <si>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</si>
  <si>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</si>
  <si>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</si>
  <si>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</si>
  <si>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</si>
  <si>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</si>
  <si>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</si>
  <si>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</si>
  <si>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</si>
  <si>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</si>
  <si>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</si>
  <si>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</si>
  <si>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</si>
  <si>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</si>
  <si>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</si>
  <si>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</si>
  <si>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</si>
  <si>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</si>
  <si>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</si>
  <si>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</si>
  <si>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</si>
  <si>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</si>
  <si>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</si>
  <si>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</si>
  <si>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</si>
  <si>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</si>
  <si>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</si>
  <si>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</si>
  <si>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</si>
  <si>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</si>
  <si>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</si>
  <si>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</si>
  <si>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</si>
  <si>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</si>
  <si>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</si>
  <si>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</si>
  <si>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</si>
  <si>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</si>
  <si>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</si>
  <si>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</si>
  <si>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</si>
  <si>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</si>
  <si>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</si>
  <si>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</si>
  <si>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</si>
  <si>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</si>
  <si>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</si>
  <si>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</si>
  <si>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</si>
  <si>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</si>
  <si>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</si>
  <si>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</si>
  <si>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</si>
  <si>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</si>
  <si>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</si>
  <si>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</si>
  <si>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</si>
  <si>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</si>
  <si>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</si>
  <si>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</si>
  <si>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</si>
  <si>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</si>
  <si>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</si>
  <si>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</si>
  <si>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</si>
  <si>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</si>
  <si>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</si>
  <si>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</si>
  <si>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</si>
  <si>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</si>
  <si>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</si>
  <si>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</si>
  <si>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</si>
  <si>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</si>
  <si>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</si>
  <si>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</si>
  <si>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</si>
  <si>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</si>
  <si>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</si>
  <si>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</si>
  <si>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</si>
  <si>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</si>
  <si>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</si>
  <si>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</si>
  <si>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</si>
  <si>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</si>
  <si>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</si>
  <si>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</si>
  <si>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</si>
  <si>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</si>
  <si>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</si>
  <si>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</si>
  <si>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</si>
  <si>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</si>
  <si>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</si>
  <si>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</si>
  <si>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</si>
  <si>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</si>
  <si>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</si>
  <si>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</si>
  <si>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</si>
  <si>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</si>
  <si>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</si>
  <si>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</si>
  <si>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</si>
  <si>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</si>
  <si>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</si>
  <si>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</si>
  <si>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</si>
  <si>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</si>
  <si>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</si>
  <si>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</si>
  <si>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</si>
  <si>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</si>
  <si>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</si>
  <si>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</si>
  <si>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</si>
  <si>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</si>
  <si>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</si>
  <si>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</si>
  <si>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</si>
  <si>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</si>
  <si>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</si>
  <si>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</si>
  <si>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</si>
  <si>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</si>
  <si>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</si>
  <si>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</si>
  <si>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</si>
  <si>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</si>
  <si>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</si>
  <si>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</si>
  <si>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</si>
  <si>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</si>
  <si>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</si>
  <si>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</si>
  <si>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</si>
  <si>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</si>
  <si>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</si>
  <si>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</si>
  <si>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</si>
  <si>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</si>
  <si>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</si>
  <si>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</si>
  <si>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</si>
  <si>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</si>
  <si>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</si>
  <si>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</si>
  <si>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</si>
  <si>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</si>
  <si>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</si>
  <si>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</si>
  <si>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</si>
  <si>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</si>
  <si>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</si>
  <si>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</si>
  <si>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</si>
  <si>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</si>
  <si>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</si>
  <si>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</si>
  <si>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</si>
  <si>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</si>
  <si>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</si>
  <si>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</si>
  <si>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</si>
  <si>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</si>
  <si>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</si>
  <si>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</si>
  <si>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</si>
  <si>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</si>
  <si>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</si>
  <si>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</si>
  <si>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</si>
  <si>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</si>
  <si>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</si>
  <si>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</si>
  <si>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</si>
  <si>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</si>
  <si>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</si>
  <si>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</si>
  <si>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</si>
  <si>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</si>
  <si>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</si>
  <si>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</si>
  <si>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</si>
  <si>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</si>
  <si>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</si>
  <si>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</si>
  <si>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</si>
  <si>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</si>
  <si>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</si>
  <si>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</si>
  <si>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</si>
  <si>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</si>
  <si>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</si>
  <si>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</si>
  <si>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</si>
  <si>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</si>
  <si>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</si>
  <si>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</si>
  <si>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</si>
  <si>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</si>
  <si>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</si>
  <si>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</si>
  <si>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</si>
  <si>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</si>
  <si>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</si>
  <si>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</si>
  <si>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</si>
  <si>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</si>
  <si>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</si>
  <si>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</si>
  <si>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</si>
  <si>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</si>
  <si>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</si>
  <si>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</si>
  <si>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</si>
  <si>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</si>
  <si>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</si>
  <si>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</si>
  <si>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</si>
  <si>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</si>
  <si>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</si>
  <si>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</si>
  <si>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</si>
  <si>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</si>
  <si>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</si>
  <si>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</si>
  <si>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</si>
  <si>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</si>
  <si>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</si>
  <si>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</si>
  <si>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</si>
  <si>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</si>
  <si>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</si>
  <si>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</si>
  <si>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</si>
  <si>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</si>
  <si>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</si>
  <si>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</si>
  <si>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</si>
  <si>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</si>
  <si>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</si>
  <si>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</si>
  <si>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</si>
  <si>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</si>
  <si>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</si>
  <si>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</si>
  <si>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</si>
  <si>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</si>
  <si>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</si>
  <si>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</si>
  <si>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</si>
  <si>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</si>
  <si>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</si>
  <si>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</si>
  <si>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</si>
  <si>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</si>
  <si>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</si>
  <si>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</si>
  <si>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</si>
  <si>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</si>
  <si>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</si>
  <si>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</si>
  <si>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</si>
  <si>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</si>
  <si>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</si>
  <si>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</si>
  <si>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</si>
  <si>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</si>
  <si>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</si>
  <si>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</si>
  <si>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</si>
  <si>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</si>
  <si>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</si>
  <si>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</si>
  <si>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</si>
  <si>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</si>
  <si>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</si>
  <si>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</si>
  <si>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</si>
  <si>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</si>
  <si>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</si>
  <si>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</si>
  <si>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</si>
  <si>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</si>
  <si>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</si>
  <si>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</si>
  <si>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</si>
  <si>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</si>
  <si>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</si>
  <si>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</si>
  <si>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</si>
  <si>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</si>
  <si>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</si>
  <si>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</si>
  <si>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</si>
  <si>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</si>
  <si>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</si>
  <si>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</si>
  <si>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</si>
  <si>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</si>
  <si>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</si>
  <si>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</si>
  <si>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</si>
  <si>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</si>
  <si>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</si>
  <si>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</si>
  <si>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</si>
  <si>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</si>
  <si>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</si>
  <si>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</si>
  <si>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</si>
  <si>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</si>
  <si>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</si>
  <si>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</si>
  <si>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</si>
  <si>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</si>
  <si>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</si>
  <si>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</si>
  <si>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</si>
  <si>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</si>
  <si>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</si>
  <si>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</si>
  <si>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</si>
  <si>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</si>
  <si>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</si>
  <si>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</si>
  <si>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</si>
  <si>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</si>
  <si>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</si>
  <si>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</si>
  <si>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</si>
  <si>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</si>
  <si>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</si>
  <si>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</si>
  <si>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</si>
  <si>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</si>
  <si>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</si>
  <si>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</si>
  <si>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</si>
  <si>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</si>
  <si>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</si>
  <si>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</si>
  <si>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</si>
  <si>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</si>
  <si>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</si>
  <si>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</si>
  <si>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</si>
  <si>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</si>
  <si>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</si>
  <si>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</si>
  <si>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</si>
  <si>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</si>
  <si>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</si>
  <si>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</si>
  <si>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</si>
  <si>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</si>
  <si>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</si>
  <si>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</si>
  <si>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</si>
  <si>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</si>
  <si>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</si>
  <si>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</si>
  <si>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</si>
  <si>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</si>
  <si>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</si>
  <si>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</si>
  <si>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</si>
  <si>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</si>
  <si>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</si>
  <si>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</si>
  <si>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</si>
  <si>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</si>
  <si>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</si>
  <si>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</si>
  <si>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</si>
  <si>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</si>
  <si>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</si>
  <si>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</si>
  <si>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</si>
  <si>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</si>
  <si>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</si>
  <si>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</si>
  <si>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</si>
  <si>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</si>
  <si>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</si>
  <si>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</si>
  <si>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</si>
  <si>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</si>
  <si>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</si>
  <si>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</si>
  <si>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</si>
  <si>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</si>
  <si>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</si>
  <si>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</si>
  <si>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</si>
  <si>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</si>
  <si>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</si>
  <si>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</si>
  <si>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</si>
  <si>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</si>
  <si>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</si>
  <si>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</si>
  <si>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</si>
  <si>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</si>
  <si>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</si>
  <si>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</si>
  <si>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</si>
  <si>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</si>
  <si>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</si>
  <si>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</si>
  <si>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</si>
  <si>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</si>
  <si>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</si>
  <si>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</si>
  <si>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</si>
  <si>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</si>
  <si>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</si>
  <si>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</si>
  <si>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</si>
  <si>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</si>
  <si>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</si>
  <si>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</si>
  <si>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</si>
  <si>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</si>
  <si>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</si>
  <si>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</si>
  <si>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</si>
  <si>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</si>
  <si>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</si>
  <si>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</si>
  <si>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</si>
  <si>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</si>
  <si>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</si>
  <si>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</si>
  <si>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</si>
  <si>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</si>
  <si>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</si>
  <si>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</si>
  <si>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</si>
  <si>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</si>
  <si>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</si>
  <si>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</si>
  <si>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</si>
  <si>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</si>
  <si>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</si>
  <si>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</si>
  <si>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</si>
  <si>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</si>
  <si>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</si>
  <si>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</si>
  <si>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</si>
  <si>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</si>
  <si>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</si>
  <si>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</si>
  <si>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</si>
  <si>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</si>
  <si>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</si>
  <si>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</si>
  <si>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</si>
  <si>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</si>
  <si>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</si>
  <si>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</si>
  <si>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</si>
  <si>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</si>
  <si>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</si>
  <si>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</si>
  <si>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</si>
  <si>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</si>
  <si>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</si>
  <si>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</si>
  <si>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</si>
  <si>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</si>
  <si>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</si>
  <si>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</si>
  <si>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</si>
  <si>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</si>
  <si>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</si>
  <si>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</si>
  <si>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</si>
  <si>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</si>
  <si>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</si>
  <si>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</si>
  <si>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</si>
  <si>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</si>
  <si>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</si>
  <si>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</si>
  <si>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</si>
  <si>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</si>
  <si>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</si>
  <si>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</si>
  <si>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</si>
  <si>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</si>
  <si>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</si>
  <si>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</si>
  <si>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</si>
  <si>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</si>
  <si>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</si>
  <si>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</si>
  <si>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</si>
  <si>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</si>
  <si>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</si>
  <si>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</si>
  <si>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</si>
  <si>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</si>
  <si>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</si>
  <si>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</si>
  <si>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</si>
  <si>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</si>
  <si>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</si>
  <si>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</si>
  <si>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</si>
  <si>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</si>
  <si>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</si>
  <si>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</si>
  <si>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</si>
  <si>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</si>
  <si>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</si>
  <si>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</si>
  <si>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</si>
  <si>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</si>
  <si>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</si>
  <si>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</si>
  <si>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</si>
  <si>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</si>
  <si>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</si>
  <si>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</si>
  <si>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</si>
  <si>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</si>
  <si>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</si>
  <si>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</si>
  <si>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</si>
  <si>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</si>
  <si>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</si>
  <si>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</si>
  <si>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</si>
  <si>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</si>
  <si>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</si>
  <si>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</si>
  <si>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</si>
  <si>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</si>
  <si>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</si>
  <si>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</si>
  <si>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</si>
  <si>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</si>
  <si>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</si>
  <si>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</si>
  <si>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</si>
  <si>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</si>
  <si>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</si>
  <si>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</si>
  <si>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</si>
  <si>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</si>
  <si>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</si>
  <si>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</si>
  <si>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</si>
  <si>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</si>
  <si>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</si>
  <si>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</si>
  <si>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</si>
  <si>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</si>
  <si>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</si>
  <si>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</si>
  <si>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</si>
  <si>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</si>
  <si>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</si>
  <si>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</si>
  <si>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</si>
  <si>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</si>
  <si>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</si>
  <si>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</si>
  <si>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</si>
  <si>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</si>
  <si>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</si>
  <si>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</si>
  <si>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</si>
  <si>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</si>
  <si>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</si>
  <si>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</si>
  <si>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</si>
  <si>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</si>
  <si>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</si>
  <si>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</si>
  <si>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</si>
  <si>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</si>
  <si>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</si>
  <si>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</si>
  <si>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</si>
  <si>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</si>
  <si>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</si>
  <si>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</si>
  <si>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</si>
  <si>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</si>
  <si>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</si>
  <si>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</si>
  <si>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</si>
  <si>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</si>
  <si>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</si>
  <si>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</si>
  <si>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</si>
  <si>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</si>
  <si>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</si>
  <si>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</si>
  <si>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</si>
  <si>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</si>
  <si>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</si>
  <si>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</si>
  <si>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</si>
  <si>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</si>
  <si>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</si>
  <si>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</si>
  <si>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</si>
  <si>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</si>
  <si>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</si>
  <si>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</si>
  <si>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</si>
  <si>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</si>
  <si>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</si>
  <si>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</si>
  <si>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</si>
  <si>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</si>
  <si>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</si>
  <si>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</si>
  <si>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</si>
  <si>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</si>
  <si>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</si>
  <si>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</si>
  <si>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</si>
  <si>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</si>
  <si>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</si>
  <si>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</si>
  <si>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</si>
  <si>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</si>
  <si>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</si>
  <si>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</si>
  <si>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</si>
  <si>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</si>
  <si>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</si>
  <si>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</si>
  <si>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</si>
  <si>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</si>
  <si>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</si>
  <si>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</si>
  <si>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</si>
  <si>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</si>
  <si>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</si>
  <si>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</si>
  <si>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</si>
  <si>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</si>
  <si>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</si>
  <si>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</si>
  <si>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</si>
  <si>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</si>
  <si>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</si>
  <si>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</si>
  <si>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</si>
  <si>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</si>
  <si>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</si>
  <si>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</si>
  <si>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</si>
  <si>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</si>
  <si>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</si>
  <si>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</si>
  <si>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</si>
  <si>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</si>
  <si>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</si>
  <si>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</si>
  <si>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</si>
  <si>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</si>
  <si>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</si>
  <si>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</si>
  <si>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</si>
  <si>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</si>
  <si>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</si>
  <si>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</si>
  <si>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</si>
  <si>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</si>
  <si>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</si>
  <si>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</si>
  <si>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</si>
  <si>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</si>
  <si>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</si>
  <si>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</si>
  <si>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</si>
  <si>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</si>
  <si>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</si>
  <si>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</si>
  <si>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</si>
  <si>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</si>
  <si>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</si>
  <si>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</si>
  <si>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</si>
  <si>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</si>
  <si>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</si>
  <si>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</si>
  <si>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</si>
  <si>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</si>
  <si>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</si>
  <si>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</si>
  <si>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</si>
  <si>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</si>
  <si>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</si>
  <si>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</si>
  <si>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</si>
  <si>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</si>
  <si>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</si>
  <si>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</si>
  <si>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</si>
  <si>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</si>
  <si>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</si>
  <si>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</si>
  <si>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</si>
  <si>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</si>
  <si>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</si>
  <si>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</si>
  <si>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</si>
  <si>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</si>
  <si>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</si>
  <si>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</si>
  <si>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</si>
  <si>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</si>
  <si>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</si>
  <si>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</si>
  <si>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</si>
  <si>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</si>
  <si>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</si>
  <si>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</si>
  <si>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</si>
  <si>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</si>
  <si>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</si>
  <si>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</si>
  <si>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</si>
  <si>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</si>
  <si>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</si>
  <si>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</si>
  <si>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</si>
  <si>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</si>
  <si>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</si>
  <si>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</si>
  <si>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</si>
  <si>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</si>
  <si>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</si>
  <si>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</si>
  <si>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</si>
  <si>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</si>
  <si>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</si>
  <si>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</si>
  <si>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</si>
  <si>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</si>
  <si>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</si>
  <si>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</si>
  <si>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</si>
  <si>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</si>
  <si>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</si>
  <si>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</si>
  <si>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</si>
  <si>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</si>
  <si>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</si>
  <si>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</si>
  <si>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</si>
  <si>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</si>
  <si>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</si>
  <si>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</si>
  <si>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</si>
  <si>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</si>
  <si>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</si>
  <si>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</si>
  <si>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</si>
  <si>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</si>
  <si>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</si>
  <si>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</si>
  <si>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</si>
  <si>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</si>
  <si>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</si>
  <si>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</si>
  <si>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</si>
  <si>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</si>
  <si>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</si>
  <si>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</si>
  <si>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</si>
  <si>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</si>
  <si>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</si>
  <si>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</si>
  <si>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</si>
  <si>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</si>
  <si>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</si>
  <si>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</si>
  <si>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</si>
  <si>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</si>
  <si>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</si>
  <si>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</si>
  <si>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</si>
  <si>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</si>
  <si>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</si>
  <si>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</si>
  <si>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</si>
  <si>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</si>
  <si>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</si>
  <si>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</si>
  <si>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</si>
  <si>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</si>
  <si>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</si>
  <si>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</si>
  <si>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</si>
  <si>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</si>
  <si>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</si>
  <si>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</si>
  <si>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</si>
  <si>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</si>
  <si>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</si>
  <si>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</si>
  <si>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</si>
  <si>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</si>
  <si>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</si>
  <si>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</si>
  <si>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</si>
  <si>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</si>
  <si>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</si>
  <si>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</si>
  <si>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</si>
  <si>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</si>
  <si>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</si>
  <si>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</si>
  <si>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</si>
  <si>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</si>
  <si>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</si>
  <si>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</si>
  <si>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</si>
  <si>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</si>
  <si>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</si>
  <si>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</si>
  <si>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</si>
  <si>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</si>
  <si>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</si>
  <si>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</si>
  <si>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</si>
  <si>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</si>
  <si>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</si>
  <si>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</si>
  <si>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</si>
  <si>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</si>
  <si>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</si>
  <si>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</si>
  <si>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</si>
  <si>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</si>
  <si>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</si>
  <si>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</si>
  <si>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</si>
  <si>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</si>
  <si>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</si>
  <si>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</si>
  <si>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</si>
  <si>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</si>
  <si>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</si>
  <si>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</si>
  <si>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</si>
  <si>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</si>
  <si>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</si>
  <si>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</si>
  <si>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</si>
  <si>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</si>
  <si>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</si>
  <si>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</si>
  <si>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</si>
  <si>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</si>
  <si>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</si>
  <si>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</si>
  <si>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</si>
  <si>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</si>
  <si>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</si>
  <si>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</si>
  <si>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</si>
  <si>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</si>
  <si>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</si>
  <si>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</si>
  <si>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</si>
  <si>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</si>
  <si>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</si>
  <si>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</si>
  <si>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</si>
  <si>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</si>
  <si>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</si>
  <si>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</si>
  <si>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</si>
  <si>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</si>
  <si>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</si>
  <si>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</si>
  <si>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</si>
  <si>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</si>
  <si>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</si>
  <si>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</si>
  <si>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</si>
  <si>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</si>
  <si>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</si>
  <si>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</si>
  <si>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</si>
  <si>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</si>
  <si>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</si>
  <si>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</si>
  <si>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</si>
  <si>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</si>
  <si>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</si>
  <si>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</si>
  <si>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</si>
  <si>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</si>
  <si>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</si>
  <si>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</si>
  <si>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</si>
  <si>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</si>
  <si>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</si>
  <si>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</si>
  <si>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</si>
  <si>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</si>
  <si>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</si>
  <si>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</si>
  <si>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</si>
  <si>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</si>
  <si>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</si>
  <si>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</si>
  <si>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</si>
  <si>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</si>
  <si>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</si>
  <si>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</si>
  <si>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</si>
  <si>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</si>
  <si>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</si>
  <si>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</si>
  <si>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</si>
  <si>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</si>
  <si>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</si>
  <si>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</si>
  <si>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</si>
  <si>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</si>
  <si>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</si>
  <si>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</si>
  <si>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</si>
  <si>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</si>
  <si>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</si>
  <si>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</si>
  <si>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</si>
  <si>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</si>
  <si>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</si>
  <si>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</si>
  <si>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</si>
  <si>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</si>
  <si>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</si>
  <si>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</si>
  <si>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</si>
  <si>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</si>
  <si>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</si>
  <si>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</si>
  <si>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</si>
  <si>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</si>
  <si>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</si>
  <si>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</si>
  <si>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</si>
  <si>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</si>
  <si>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</si>
  <si>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</si>
  <si>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</si>
  <si>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</si>
  <si>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</si>
  <si>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</si>
  <si>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</si>
  <si>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</si>
  <si>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</si>
  <si>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</si>
  <si>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</si>
  <si>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</si>
  <si>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</si>
  <si>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</si>
  <si>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</si>
  <si>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</si>
  <si>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</si>
  <si>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</si>
  <si>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</si>
  <si>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</si>
  <si>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</si>
  <si>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</si>
  <si>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</si>
  <si>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</si>
  <si>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</si>
  <si>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</si>
  <si>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</si>
  <si>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</si>
  <si>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</si>
  <si>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</si>
  <si>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</si>
  <si>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</si>
  <si>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</si>
  <si>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</si>
  <si>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</si>
  <si>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</si>
  <si>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</si>
  <si>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</si>
  <si>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</si>
  <si>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</si>
  <si>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</si>
  <si>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</si>
  <si>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</si>
  <si>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</si>
  <si>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</si>
  <si>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</si>
  <si>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</si>
  <si>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</si>
  <si>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</si>
  <si>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</si>
  <si>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</si>
  <si>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</si>
  <si>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</si>
  <si>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</si>
  <si>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</si>
  <si>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</si>
  <si>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</si>
  <si>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</si>
  <si>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</si>
  <si>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</si>
  <si>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</si>
  <si>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</si>
  <si>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</si>
  <si>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</si>
  <si>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</si>
  <si>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</si>
  <si>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</si>
  <si>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</si>
  <si>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</si>
  <si>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</si>
  <si>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</si>
  <si>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</si>
  <si>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</si>
  <si>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</si>
  <si>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</si>
  <si>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</si>
  <si>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</si>
  <si>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</si>
  <si>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</si>
  <si>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</si>
  <si>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</si>
  <si>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</si>
  <si>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</si>
  <si>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</si>
  <si>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</si>
  <si>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</si>
  <si>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</si>
  <si>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</si>
  <si>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</si>
  <si>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</si>
  <si>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</si>
  <si>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</si>
  <si>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</si>
  <si>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</si>
  <si>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</si>
  <si>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</si>
  <si>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</si>
  <si>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</si>
  <si>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</si>
  <si>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</si>
  <si>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</si>
  <si>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</si>
  <si>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</si>
  <si>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</si>
  <si>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</si>
  <si>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</si>
  <si>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</si>
  <si>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</si>
  <si>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</si>
  <si>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</si>
  <si>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</si>
  <si>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</si>
  <si>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</si>
  <si>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</si>
  <si>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</si>
  <si>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</si>
  <si>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</si>
  <si>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</si>
  <si>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</si>
  <si>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</si>
  <si>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</si>
  <si>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</si>
  <si>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</si>
  <si>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</si>
  <si>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</si>
  <si>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</si>
  <si>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</si>
  <si>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</si>
  <si>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</si>
  <si>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</si>
  <si>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</si>
  <si>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</si>
  <si>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</si>
  <si>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</si>
  <si>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</si>
  <si>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</si>
  <si>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</si>
  <si>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</si>
  <si>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</si>
  <si>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</si>
  <si>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</si>
  <si>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</si>
  <si>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</si>
  <si>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</si>
  <si>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</si>
  <si>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</si>
  <si>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</si>
  <si>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</si>
  <si>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</si>
  <si>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</si>
  <si>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</si>
  <si>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</si>
  <si>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</si>
  <si>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</si>
  <si>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</si>
  <si>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</si>
  <si>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</si>
  <si>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</si>
  <si>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</si>
  <si>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</si>
  <si>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</si>
  <si>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</si>
  <si>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</si>
  <si>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</si>
  <si>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</si>
  <si>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</si>
  <si>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</si>
  <si>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</si>
  <si>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</si>
  <si>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</si>
  <si>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</si>
  <si>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</si>
  <si>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</si>
  <si>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</si>
  <si>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</si>
  <si>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</si>
  <si>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</si>
  <si>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</si>
  <si>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</si>
  <si>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</si>
  <si>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</si>
  <si>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</si>
  <si>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</si>
  <si>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</si>
  <si>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</si>
  <si>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</si>
  <si>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</si>
  <si>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</si>
  <si>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</si>
  <si>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</si>
  <si>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</si>
  <si>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</si>
  <si>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</si>
  <si>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</si>
  <si>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</si>
  <si>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</si>
  <si>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</si>
  <si>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</si>
  <si>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</si>
  <si>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</si>
  <si>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</si>
  <si>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</si>
  <si>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</si>
  <si>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</si>
  <si>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</si>
  <si>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</si>
  <si>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</si>
  <si>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</si>
  <si>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</si>
  <si>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</si>
  <si>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</si>
  <si>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</si>
  <si>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</si>
  <si>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</si>
  <si>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</si>
  <si>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</si>
  <si>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</si>
  <si>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</si>
  <si>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</si>
  <si>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</si>
  <si>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</si>
  <si>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</si>
  <si>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</si>
  <si>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</si>
  <si>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</si>
  <si>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</si>
  <si>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</si>
  <si>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</si>
  <si>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</si>
  <si>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</si>
  <si>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</si>
  <si>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</si>
  <si>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</si>
  <si>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</si>
  <si>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</si>
  <si>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</si>
  <si>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</si>
  <si>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</si>
  <si>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</si>
  <si>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</si>
  <si>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</si>
  <si>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</si>
  <si>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</si>
  <si>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</si>
  <si>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</si>
  <si>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</si>
  <si>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</si>
  <si>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</si>
  <si>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</si>
  <si>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</si>
  <si>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</si>
  <si>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</si>
  <si>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</si>
  <si>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</si>
  <si>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</si>
  <si>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</si>
  <si>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</si>
  <si>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</si>
  <si>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</si>
  <si>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</si>
  <si>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</si>
  <si>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</si>
  <si>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</si>
  <si>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</si>
  <si>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</si>
  <si>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</si>
  <si>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</si>
  <si>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</si>
  <si>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</si>
  <si>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</si>
  <si>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</si>
  <si>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</si>
  <si>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</si>
  <si>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</si>
  <si>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</si>
  <si>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</si>
  <si>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</si>
  <si>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</si>
  <si>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</si>
  <si>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</si>
  <si>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</si>
  <si>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</si>
  <si>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</si>
  <si>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</si>
  <si>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</si>
  <si>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</si>
  <si>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</si>
  <si>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</si>
  <si>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</si>
  <si>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</si>
  <si>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</si>
  <si>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</si>
  <si>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</si>
  <si>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</si>
  <si>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</si>
  <si>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</si>
  <si>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</si>
  <si>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</si>
  <si>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</si>
  <si>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</si>
  <si>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</si>
  <si>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</si>
  <si>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</si>
  <si>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</si>
  <si>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</si>
  <si>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</si>
  <si>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</si>
  <si>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</si>
  <si>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</si>
  <si>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</si>
  <si>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</si>
  <si>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</si>
  <si>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</si>
  <si>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</si>
  <si>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</si>
  <si>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</si>
  <si>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</si>
  <si>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</si>
  <si>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</si>
  <si>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</si>
  <si>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</si>
  <si>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</si>
  <si>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</si>
  <si>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</si>
  <si>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</si>
  <si>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</si>
  <si>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</si>
  <si>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</si>
  <si>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</si>
  <si>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</si>
  <si>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</si>
  <si>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</si>
  <si>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</si>
  <si>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</si>
  <si>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</si>
  <si>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</si>
  <si>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</si>
  <si>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</si>
  <si>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</si>
  <si>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</si>
  <si>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</si>
  <si>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</si>
  <si>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</si>
  <si>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</si>
  <si>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</si>
  <si>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</si>
  <si>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</si>
  <si>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</si>
  <si>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</si>
  <si>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</si>
  <si>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</si>
  <si>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</si>
  <si>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</si>
  <si>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</si>
  <si>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</si>
  <si>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</si>
  <si>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</si>
  <si>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</si>
  <si>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</si>
  <si>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</si>
  <si>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</si>
  <si>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</si>
  <si>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</si>
  <si>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</si>
  <si>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</si>
  <si>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</si>
  <si>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</si>
  <si>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</si>
  <si>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</si>
  <si>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</si>
  <si>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</si>
  <si>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</si>
  <si>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</si>
  <si>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</si>
  <si>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</si>
  <si>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</si>
  <si>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</si>
  <si>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</si>
  <si>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</si>
  <si>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</si>
  <si>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</si>
  <si>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</si>
  <si>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</si>
  <si>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</si>
  <si>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</si>
  <si>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</si>
  <si>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</si>
  <si>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</si>
  <si>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</si>
  <si>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</si>
  <si>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</si>
  <si>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</si>
  <si>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</si>
  <si>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</si>
  <si>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</si>
  <si>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</si>
  <si>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</si>
  <si>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</si>
  <si>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</si>
  <si>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</si>
  <si>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</si>
  <si>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</si>
  <si>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</si>
  <si>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</si>
  <si>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</si>
  <si>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</si>
  <si>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</si>
  <si>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</si>
  <si>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</si>
  <si>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</si>
  <si>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</si>
  <si>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</si>
  <si>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</si>
  <si>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</si>
  <si>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</si>
  <si>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</si>
  <si>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</si>
  <si>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</si>
  <si>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</si>
  <si>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</si>
  <si>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</si>
  <si>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</si>
  <si>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</si>
  <si>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</si>
  <si>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</si>
  <si>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</si>
  <si>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</si>
  <si>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</si>
  <si>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</si>
  <si>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</si>
  <si>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</si>
  <si>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</si>
  <si>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</si>
  <si>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</si>
  <si>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</si>
  <si>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</si>
  <si>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</si>
  <si>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</si>
  <si>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</si>
  <si>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</si>
  <si>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</si>
  <si>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</si>
  <si>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</si>
  <si>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</si>
  <si>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</si>
  <si>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</si>
  <si>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</si>
  <si>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</si>
  <si>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</si>
  <si>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</si>
  <si>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</si>
  <si>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</si>
  <si>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</si>
  <si>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</si>
  <si>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</si>
  <si>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</si>
  <si>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</si>
  <si>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</si>
  <si>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</si>
  <si>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</si>
  <si>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</si>
  <si>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</si>
  <si>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</si>
  <si>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</si>
  <si>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</si>
  <si>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</si>
  <si>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</si>
  <si>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</si>
  <si>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</si>
  <si>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</si>
  <si>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</si>
  <si>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</si>
  <si>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</si>
  <si>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</si>
  <si>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</si>
  <si>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</si>
  <si>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</si>
  <si>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</si>
  <si>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</si>
  <si>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</si>
  <si>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</si>
  <si>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</si>
  <si>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</si>
  <si>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</si>
  <si>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</si>
  <si>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</si>
  <si>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</si>
  <si>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</si>
  <si>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</si>
  <si>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</si>
  <si>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</si>
  <si>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</si>
  <si>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</si>
  <si>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</si>
  <si>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</si>
  <si>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</si>
  <si>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</si>
  <si>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</si>
  <si>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</si>
  <si>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</si>
  <si>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</si>
  <si>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</si>
  <si>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</si>
  <si>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</si>
  <si>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</si>
  <si>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</si>
  <si>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</si>
  <si>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</si>
  <si>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</si>
  <si>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</si>
  <si>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</si>
  <si>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</si>
  <si>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</si>
  <si>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</si>
  <si>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</si>
  <si>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</si>
  <si>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</si>
  <si>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</si>
  <si>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</si>
  <si>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</si>
  <si>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</si>
  <si>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</si>
  <si>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</si>
  <si>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</si>
  <si>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</si>
  <si>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</si>
  <si>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</si>
  <si>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</si>
  <si>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</si>
  <si>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</si>
  <si>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</si>
  <si>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</si>
  <si>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</si>
  <si>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</si>
  <si>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</si>
  <si>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</si>
  <si>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</si>
  <si>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</si>
  <si>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</si>
  <si>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</si>
  <si>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</si>
  <si>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</si>
  <si>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</si>
  <si>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</si>
  <si>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</si>
  <si>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</si>
  <si>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</si>
  <si>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</si>
  <si>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</si>
  <si>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</si>
  <si>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</si>
  <si>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</si>
  <si>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</si>
  <si>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</si>
  <si>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</si>
  <si>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</si>
  <si>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</si>
  <si>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</si>
  <si>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</si>
  <si>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</si>
  <si>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</si>
  <si>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</si>
  <si>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</si>
  <si>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</si>
  <si>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</si>
  <si>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</si>
  <si>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</si>
  <si>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</si>
  <si>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</si>
  <si>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</si>
  <si>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</si>
  <si>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</si>
  <si>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</si>
  <si>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</si>
  <si>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</si>
  <si>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</si>
  <si>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</si>
  <si>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</si>
  <si>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</si>
  <si>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</si>
  <si>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</si>
  <si>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</si>
  <si>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</si>
  <si>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</si>
  <si>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</si>
  <si>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</si>
  <si>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</si>
  <si>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</si>
  <si>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</si>
  <si>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</si>
  <si>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</si>
  <si>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</si>
  <si>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</si>
  <si>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</si>
  <si>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</si>
  <si>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</si>
  <si>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</si>
  <si>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</si>
  <si>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</si>
  <si>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</si>
  <si>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</si>
  <si>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</si>
  <si>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</si>
  <si>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</si>
  <si>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</si>
  <si>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</si>
  <si>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</si>
  <si>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</si>
  <si>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</si>
  <si>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</si>
  <si>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</si>
  <si>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</si>
  <si>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</si>
  <si>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</si>
  <si>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</si>
  <si>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</si>
  <si>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</si>
  <si>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</si>
  <si>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</si>
  <si>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</si>
  <si>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</si>
  <si>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</si>
  <si>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</si>
  <si>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</si>
  <si>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</si>
  <si>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</si>
  <si>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</si>
  <si>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</si>
  <si>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</si>
  <si>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</si>
  <si>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</si>
  <si>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</si>
  <si>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</si>
  <si>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</si>
  <si>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</si>
  <si>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</si>
  <si>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</si>
  <si>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</si>
  <si>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</si>
  <si>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</si>
  <si>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</si>
  <si>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</si>
  <si>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</si>
  <si>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</si>
  <si>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</si>
  <si>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</si>
  <si>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</si>
  <si>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</si>
  <si>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</si>
  <si>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</si>
  <si>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</si>
  <si>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</si>
  <si>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</si>
  <si>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</si>
  <si>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</si>
  <si>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</si>
  <si>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</si>
  <si>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</si>
  <si>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</si>
  <si>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</si>
  <si>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</si>
  <si>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</si>
  <si>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</si>
  <si>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</si>
  <si>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</si>
  <si>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</si>
  <si>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</si>
  <si>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</si>
  <si>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</si>
  <si>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</si>
  <si>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</si>
  <si>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</si>
  <si>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</si>
  <si>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</si>
  <si>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</si>
  <si>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</si>
  <si>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</si>
  <si>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</si>
  <si>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</si>
  <si>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</si>
  <si>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</si>
  <si>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</si>
  <si>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</si>
  <si>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</si>
  <si>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</si>
  <si>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</si>
  <si>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</si>
  <si>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</si>
  <si>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</si>
  <si>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</si>
  <si>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</si>
  <si>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</si>
  <si>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</si>
  <si>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</si>
  <si>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</si>
  <si>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</si>
  <si>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</si>
  <si>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</si>
  <si>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</si>
  <si>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</si>
  <si>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</si>
  <si>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</si>
  <si>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</si>
  <si>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</si>
  <si>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</si>
  <si>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</si>
  <si>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</si>
  <si>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</si>
  <si>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</si>
  <si>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</si>
  <si>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</si>
  <si>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</si>
  <si>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</si>
  <si>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</si>
  <si>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</si>
  <si>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</si>
  <si>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</si>
  <si>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</si>
  <si>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</si>
  <si>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</si>
  <si>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</si>
  <si>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</si>
  <si>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</si>
  <si>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</si>
  <si>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</si>
  <si>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</si>
  <si>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</si>
  <si>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</si>
  <si>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</si>
  <si>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</si>
  <si>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</si>
  <si>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</si>
  <si>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</si>
  <si>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</si>
  <si>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</si>
  <si>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</si>
  <si>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</si>
  <si>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</si>
  <si>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</si>
  <si>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</si>
  <si>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</si>
  <si>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</si>
  <si>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</si>
  <si>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</si>
  <si>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</si>
  <si>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</si>
  <si>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</si>
  <si>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</si>
  <si>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</si>
  <si>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</si>
  <si>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</si>
  <si>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</si>
  <si>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</si>
  <si>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</si>
  <si>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</si>
  <si>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</si>
  <si>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</si>
  <si>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</si>
  <si>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</si>
  <si>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</si>
  <si>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</si>
  <si>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</si>
  <si>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</si>
  <si>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</si>
  <si>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</si>
  <si>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</si>
  <si>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</si>
  <si>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</si>
  <si>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</si>
  <si>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</si>
  <si>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</si>
  <si>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</si>
  <si>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</si>
  <si>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</si>
  <si>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</si>
  <si>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</si>
  <si>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</si>
  <si>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</si>
  <si>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</si>
  <si>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</si>
  <si>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</si>
  <si>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</si>
  <si>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</si>
  <si>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</si>
  <si>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</si>
  <si>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</si>
  <si>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</si>
  <si>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</si>
  <si>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</si>
  <si>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</si>
  <si>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</si>
  <si>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</si>
  <si>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</si>
  <si>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</si>
  <si>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</si>
  <si>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</si>
  <si>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</si>
  <si>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</si>
  <si>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</si>
  <si>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</si>
  <si>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</si>
  <si>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</si>
  <si>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</si>
  <si>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</si>
  <si>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</si>
  <si>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</si>
  <si>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</si>
  <si>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</si>
  <si>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</si>
  <si>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</si>
  <si>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</si>
  <si>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</si>
  <si>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</si>
  <si>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</si>
  <si>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</si>
  <si>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</si>
  <si>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</si>
  <si>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</si>
  <si>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</si>
  <si>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</si>
  <si>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</si>
  <si>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</si>
  <si>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</si>
  <si>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</si>
  <si>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</si>
  <si>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</si>
  <si>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</si>
  <si>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</si>
  <si>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</si>
  <si>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</si>
  <si>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</si>
  <si>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</si>
  <si>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</si>
  <si>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</si>
  <si>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</si>
  <si>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</si>
  <si>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</si>
  <si>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</si>
  <si>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</si>
  <si>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</si>
  <si>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</si>
  <si>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</si>
  <si>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</si>
  <si>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</si>
  <si>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</si>
  <si>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</si>
  <si>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</si>
  <si>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</si>
  <si>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</si>
  <si>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</si>
  <si>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</si>
  <si>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</si>
  <si>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</si>
  <si>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</si>
  <si>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</si>
  <si>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</si>
  <si>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</si>
  <si>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</si>
  <si>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</si>
  <si>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</si>
  <si>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</si>
  <si>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</si>
  <si>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</si>
  <si>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</si>
  <si>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</si>
  <si>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</si>
  <si>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</si>
  <si>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</si>
  <si>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</si>
  <si>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</si>
  <si>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</si>
  <si>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</si>
  <si>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</si>
  <si>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</si>
  <si>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</si>
  <si>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</si>
  <si>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</si>
  <si>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</si>
  <si>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</si>
  <si>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</si>
  <si>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</si>
  <si>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</si>
  <si>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</si>
  <si>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</si>
  <si>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</si>
  <si>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</si>
  <si>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</si>
  <si>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</si>
  <si>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</si>
  <si>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</si>
  <si>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</si>
  <si>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</si>
  <si>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</si>
  <si>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</si>
  <si>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</si>
  <si>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</si>
  <si>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</si>
  <si>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</si>
  <si>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</si>
  <si>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</si>
  <si>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</si>
  <si>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</si>
  <si>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</si>
  <si>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</si>
  <si>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</si>
  <si>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</si>
  <si>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</si>
  <si>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</si>
  <si>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</si>
  <si>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</si>
  <si>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</si>
  <si>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</si>
  <si>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</si>
  <si>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</si>
  <si>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</si>
  <si>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</si>
  <si>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</si>
  <si>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</si>
  <si>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</si>
  <si>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</si>
  <si>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</si>
  <si>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</si>
  <si>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</si>
  <si>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</si>
  <si>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</si>
  <si>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</si>
  <si>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</si>
  <si>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</si>
  <si>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</si>
  <si>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</si>
  <si>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</si>
  <si>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</si>
  <si>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</si>
  <si>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</si>
  <si>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</si>
  <si>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</si>
  <si>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</si>
  <si>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</si>
  <si>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</si>
  <si>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</si>
  <si>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</si>
  <si>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</si>
  <si>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</si>
  <si>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</si>
  <si>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</si>
  <si>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</si>
  <si>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</si>
  <si>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</si>
  <si>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</si>
  <si>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</si>
  <si>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</si>
  <si>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</si>
  <si>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</si>
  <si>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</si>
  <si>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</si>
  <si>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</si>
  <si>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</si>
  <si>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</si>
  <si>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</si>
  <si>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</si>
  <si>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</si>
  <si>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</si>
  <si>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</si>
  <si>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</si>
  <si>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</si>
  <si>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</si>
  <si>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</si>
  <si>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</si>
  <si>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</si>
  <si>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</si>
  <si>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</si>
  <si>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</si>
  <si>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</si>
  <si>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</si>
  <si>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</si>
  <si>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</si>
  <si>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</si>
  <si>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</si>
  <si>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</si>
  <si>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</si>
  <si>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</si>
  <si>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</si>
  <si>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</si>
  <si>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</si>
  <si>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</si>
  <si>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</si>
  <si>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</si>
  <si>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</si>
  <si>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</si>
  <si>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</si>
  <si>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</si>
  <si>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</si>
  <si>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</si>
  <si>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</si>
  <si>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</si>
  <si>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</si>
  <si>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</si>
  <si>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</si>
  <si>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</si>
  <si>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</si>
  <si>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</si>
  <si>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</si>
  <si>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</si>
  <si>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</si>
  <si>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</si>
  <si>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</si>
  <si>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</si>
  <si>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</si>
  <si>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</si>
  <si>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</si>
  <si>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</si>
  <si>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</si>
  <si>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</si>
  <si>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</si>
  <si>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</si>
  <si>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</si>
  <si>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</si>
  <si>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</si>
  <si>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</si>
  <si>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</si>
  <si>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</si>
  <si>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</si>
  <si>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</si>
  <si>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</si>
  <si>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</si>
  <si>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</si>
  <si>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</si>
  <si>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</si>
  <si>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</si>
  <si>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</si>
  <si>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</si>
  <si>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</si>
  <si>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</si>
  <si>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</si>
  <si>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</si>
  <si>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</si>
  <si>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</si>
  <si>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</si>
  <si>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</si>
  <si>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</si>
  <si>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</si>
  <si>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</si>
  <si>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</si>
  <si>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</si>
  <si>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</si>
  <si>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</si>
  <si>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</si>
  <si>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</si>
  <si>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</si>
  <si>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</si>
  <si>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</si>
  <si>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</si>
  <si>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</si>
  <si>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</si>
  <si>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</si>
  <si>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</si>
  <si>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</si>
  <si>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</si>
  <si>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</si>
  <si>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</si>
  <si>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</si>
  <si>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</si>
  <si>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</si>
  <si>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</si>
  <si>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</si>
  <si>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</si>
  <si>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</si>
  <si>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</si>
  <si>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</si>
  <si>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</si>
  <si>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</si>
  <si>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</si>
  <si>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</si>
  <si>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</si>
  <si>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</si>
  <si>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</si>
  <si>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</si>
  <si>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</si>
  <si>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</si>
  <si>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</si>
  <si>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</si>
  <si>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</si>
  <si>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</si>
  <si>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</si>
  <si>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</si>
  <si>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</si>
  <si>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</si>
  <si>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</si>
  <si>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</si>
  <si>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</si>
  <si>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</si>
  <si>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</si>
  <si>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</si>
  <si>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</si>
  <si>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</si>
  <si>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</si>
  <si>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</si>
  <si>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</si>
  <si>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</si>
  <si>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</si>
  <si>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</si>
  <si>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</si>
  <si>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</si>
  <si>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</si>
  <si>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</si>
  <si>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</si>
  <si>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</si>
  <si>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</si>
  <si>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</si>
  <si>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</si>
  <si>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</si>
  <si>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</si>
  <si>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</si>
  <si>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</si>
  <si>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</si>
  <si>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</si>
  <si>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</si>
  <si>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</si>
  <si>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</si>
  <si>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</si>
  <si>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</si>
  <si>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</si>
  <si>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</si>
  <si>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</si>
  <si>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</si>
  <si>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</si>
  <si>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</si>
  <si>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</si>
  <si>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</si>
  <si>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</si>
  <si>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</si>
  <si>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</si>
  <si>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</si>
  <si>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</si>
  <si>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</si>
  <si>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</si>
  <si>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</si>
  <si>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</si>
  <si>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</si>
  <si>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</si>
  <si>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</si>
  <si>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</si>
  <si>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</si>
  <si>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</si>
  <si>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</si>
  <si>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</si>
  <si>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</si>
  <si>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</si>
  <si>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</si>
  <si>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</si>
  <si>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</si>
  <si>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</si>
  <si>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</si>
  <si>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</si>
  <si>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</si>
  <si>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</si>
  <si>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</si>
  <si>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</si>
  <si>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</si>
  <si>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</si>
  <si>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</si>
  <si>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</si>
  <si>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</si>
  <si>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</si>
  <si>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</si>
  <si>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</si>
  <si>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</si>
  <si>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</si>
  <si>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</si>
  <si>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</si>
  <si>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</si>
  <si>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</si>
  <si>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</si>
  <si>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</si>
  <si>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</si>
  <si>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</si>
  <si>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</si>
  <si>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</si>
  <si>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</si>
  <si>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</si>
  <si>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</si>
  <si>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</si>
  <si>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</si>
  <si>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</si>
  <si>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</si>
  <si>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</si>
  <si>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</si>
  <si>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</si>
  <si>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</si>
  <si>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</si>
  <si>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</si>
  <si>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</si>
  <si>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</si>
  <si>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</si>
  <si>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</si>
  <si>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</si>
  <si>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</si>
  <si>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</si>
  <si>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</si>
  <si>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</si>
  <si>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</si>
  <si>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</si>
  <si>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</si>
  <si>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</si>
  <si>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</si>
  <si>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</si>
  <si>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</si>
  <si>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</si>
  <si>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</si>
  <si>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</si>
  <si>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</si>
  <si>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</si>
  <si>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</si>
  <si>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</si>
  <si>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</si>
  <si>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</si>
  <si>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</si>
  <si>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</si>
  <si>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</si>
  <si>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</si>
  <si>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</si>
  <si>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</si>
  <si>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</si>
  <si>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</si>
  <si>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</si>
  <si>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</si>
  <si>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</si>
  <si>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</si>
  <si>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</si>
  <si>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</si>
  <si>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</si>
  <si>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</si>
  <si>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</si>
  <si>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</si>
  <si>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</si>
  <si>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</si>
  <si>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</si>
  <si>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</si>
  <si>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</si>
  <si>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</si>
  <si>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</si>
  <si>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</si>
  <si>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</si>
  <si>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</si>
  <si>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</si>
  <si>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</si>
  <si>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</si>
  <si>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</si>
  <si>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</si>
  <si>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</si>
  <si>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</si>
  <si>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</si>
  <si>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</si>
  <si>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</si>
  <si>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</si>
  <si>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</si>
  <si>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</si>
  <si>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</si>
  <si>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</si>
  <si>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</si>
  <si>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</si>
  <si>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</si>
  <si>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</si>
  <si>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</si>
  <si>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</si>
  <si>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</si>
  <si>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</si>
  <si>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</si>
  <si>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</si>
  <si>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</si>
  <si>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</si>
  <si>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</si>
  <si>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</si>
  <si>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</si>
  <si>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</si>
  <si>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</si>
  <si>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</si>
  <si>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</si>
  <si>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</si>
  <si>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</si>
  <si>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</si>
  <si>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</si>
  <si>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</si>
  <si>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</si>
  <si>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</si>
  <si>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</si>
  <si>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</si>
  <si>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</si>
  <si>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</si>
  <si>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</si>
  <si>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</si>
  <si>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</si>
  <si>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</si>
  <si>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</si>
  <si>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</si>
  <si>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</si>
  <si>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</si>
  <si>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</si>
  <si>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</si>
  <si>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</si>
  <si>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</si>
  <si>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</si>
  <si>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</si>
  <si>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</si>
  <si>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</si>
  <si>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</si>
  <si>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</si>
  <si>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</si>
  <si>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</si>
  <si>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</si>
  <si>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</si>
  <si>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</si>
  <si>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</si>
  <si>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</si>
  <si>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</si>
  <si>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</si>
  <si>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</si>
  <si>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</si>
  <si>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</si>
  <si>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</si>
  <si>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</si>
  <si>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</si>
  <si>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</si>
  <si>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</si>
  <si>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</si>
  <si>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</si>
  <si>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</si>
  <si>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</si>
  <si>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</si>
  <si>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</si>
  <si>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</si>
  <si>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</si>
  <si>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</si>
  <si>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</si>
  <si>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</si>
  <si>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</si>
  <si>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</si>
  <si>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</si>
  <si>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</si>
  <si>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</si>
  <si>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</si>
  <si>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</si>
  <si>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</si>
  <si>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</si>
  <si>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</si>
  <si>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</si>
  <si>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</si>
  <si>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</si>
  <si>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</si>
  <si>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</si>
  <si>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</si>
  <si>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</si>
  <si>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</si>
  <si>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</si>
  <si>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</si>
  <si>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</si>
  <si>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</si>
  <si>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</si>
  <si>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</si>
  <si>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</si>
  <si>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</si>
  <si>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</si>
  <si>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</si>
  <si>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</si>
  <si>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</si>
  <si>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</si>
  <si>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</si>
  <si>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</si>
  <si>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</si>
  <si>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</si>
  <si>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</si>
  <si>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</si>
  <si>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</si>
  <si>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</si>
  <si>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</si>
  <si>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</si>
  <si>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</si>
  <si>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</si>
  <si>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</si>
  <si>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</si>
  <si>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</si>
  <si>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</si>
  <si>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</si>
  <si>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</si>
  <si>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</si>
  <si>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</si>
  <si>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</si>
  <si>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</si>
  <si>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</si>
  <si>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</si>
  <si>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</si>
  <si>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</si>
  <si>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</si>
  <si>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</si>
  <si>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</si>
  <si>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</si>
  <si>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</si>
  <si>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</si>
  <si>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</si>
  <si>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</si>
  <si>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</si>
  <si>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</si>
  <si>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</si>
  <si>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</si>
  <si>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</si>
  <si>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</si>
  <si>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</si>
  <si>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</si>
  <si>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</si>
  <si>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</si>
  <si>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</si>
  <si>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</si>
  <si>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</si>
  <si>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</si>
  <si>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</si>
  <si>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</si>
  <si>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</si>
  <si>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</si>
  <si>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</si>
  <si>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</si>
  <si>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</si>
  <si>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</si>
  <si>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</si>
  <si>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</si>
  <si>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</si>
  <si>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</si>
  <si>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</si>
  <si>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</si>
  <si>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</si>
  <si>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</si>
  <si>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</si>
  <si>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</si>
  <si>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</si>
  <si>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</si>
  <si>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</si>
  <si>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</si>
  <si>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</si>
  <si>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</si>
  <si>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</si>
  <si>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</si>
  <si>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</si>
  <si>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</si>
  <si>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</si>
  <si>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</si>
  <si>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</si>
  <si>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</si>
  <si>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</si>
  <si>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</si>
  <si>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</si>
  <si>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</si>
  <si>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</si>
  <si>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</si>
  <si>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</si>
  <si>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</si>
  <si>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</si>
  <si>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</si>
  <si>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</si>
  <si>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</si>
  <si>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</si>
  <si>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</si>
  <si>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</si>
  <si>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</si>
  <si>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</si>
  <si>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</si>
  <si>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</si>
  <si>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</si>
  <si>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</si>
  <si>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</si>
  <si>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</si>
  <si>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</si>
  <si>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</si>
  <si>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</si>
  <si>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</si>
  <si>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</si>
  <si>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</si>
  <si>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</si>
  <si>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</si>
  <si>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</si>
  <si>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</si>
  <si>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</si>
  <si>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</si>
  <si>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</si>
  <si>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</si>
  <si>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</si>
  <si>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</si>
  <si>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</si>
  <si>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</si>
  <si>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</si>
  <si>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</si>
  <si>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</si>
  <si>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</si>
  <si>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</si>
  <si>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</si>
  <si>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</si>
  <si>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</si>
  <si>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</si>
  <si>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</si>
  <si>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</si>
  <si>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</si>
  <si>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</si>
  <si>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</si>
  <si>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</si>
  <si>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</si>
  <si>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</si>
  <si>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</si>
  <si>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</si>
  <si>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</si>
  <si>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</si>
  <si>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</si>
  <si>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</si>
  <si>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</si>
  <si>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</si>
  <si>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</si>
  <si>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</si>
  <si>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</si>
  <si>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</si>
  <si>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</si>
  <si>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</si>
  <si>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</si>
  <si>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</si>
  <si>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</si>
  <si>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</si>
  <si>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</si>
  <si>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</si>
  <si>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</si>
  <si>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</si>
  <si>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</si>
  <si>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</si>
  <si>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</si>
  <si>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</si>
  <si>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</si>
  <si>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</si>
  <si>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</si>
  <si>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</si>
  <si>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</si>
  <si>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</si>
  <si>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</si>
  <si>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</si>
  <si>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</si>
  <si>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</si>
  <si>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</si>
  <si>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</si>
  <si>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</si>
  <si>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</si>
  <si>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</si>
  <si>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</si>
  <si>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</si>
  <si>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</si>
  <si>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</si>
  <si>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</si>
  <si>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</si>
  <si>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</si>
  <si>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</si>
  <si>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</si>
  <si>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</si>
  <si>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</si>
  <si>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</si>
  <si>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</si>
  <si>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</si>
  <si>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</si>
  <si>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</si>
  <si>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</si>
  <si>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</si>
  <si>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</si>
  <si>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</si>
  <si>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</si>
  <si>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</si>
  <si>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</si>
  <si>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</si>
  <si>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</si>
  <si>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</si>
  <si>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</si>
  <si>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</si>
  <si>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</si>
  <si>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</si>
  <si>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</si>
  <si>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</si>
  <si>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</si>
  <si>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</si>
  <si>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</si>
  <si>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</si>
  <si>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</si>
  <si>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</si>
  <si>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</si>
  <si>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</si>
  <si>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</si>
  <si>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</si>
  <si>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</si>
  <si>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</si>
  <si>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</si>
  <si>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</si>
  <si>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</si>
  <si>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</si>
  <si>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</si>
  <si>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</si>
  <si>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</si>
  <si>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</si>
  <si>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</si>
  <si>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</si>
  <si>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</si>
  <si>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</si>
  <si>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</si>
  <si>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</si>
  <si>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</si>
  <si>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</si>
  <si>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</si>
  <si>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</si>
  <si>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</si>
  <si>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</si>
  <si>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</si>
  <si>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</si>
  <si>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</si>
  <si>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</si>
  <si>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</si>
  <si>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</si>
  <si>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</si>
  <si>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</si>
  <si>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</si>
  <si>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</si>
  <si>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</si>
  <si>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</si>
  <si>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</si>
  <si>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</si>
  <si>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</si>
  <si>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</si>
  <si>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</si>
  <si>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</si>
  <si>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</si>
  <si>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</si>
  <si>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</si>
  <si>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</si>
  <si>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</si>
  <si>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</si>
  <si>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</si>
  <si>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</si>
  <si>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</si>
  <si>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</si>
  <si>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</si>
  <si>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</si>
  <si>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</si>
  <si>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</si>
  <si>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</si>
  <si>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</si>
  <si>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</si>
  <si>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</si>
  <si>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</si>
  <si>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</si>
  <si>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</si>
  <si>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</si>
  <si>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</si>
  <si>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</si>
  <si>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</si>
  <si>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</si>
  <si>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</si>
  <si>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</si>
  <si>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</si>
  <si>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</si>
  <si>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</si>
  <si>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</si>
  <si>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</si>
  <si>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</si>
  <si>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</si>
  <si>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</si>
  <si>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</si>
  <si>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</si>
  <si>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</si>
  <si>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</si>
  <si>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</si>
  <si>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</si>
  <si>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</si>
  <si>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</si>
  <si>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</si>
  <si>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</si>
  <si>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</si>
  <si>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</si>
  <si>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</si>
  <si>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</si>
  <si>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</si>
  <si>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</si>
  <si>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</si>
  <si>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</si>
  <si>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</si>
  <si>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</si>
  <si>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</si>
  <si>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</si>
  <si>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</si>
  <si>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</si>
  <si>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</si>
  <si>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</si>
  <si>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</si>
  <si>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</si>
  <si>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</si>
  <si>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</si>
  <si>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</si>
  <si>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</si>
  <si>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</si>
  <si>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</si>
  <si>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</si>
  <si>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</si>
  <si>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</si>
  <si>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</si>
  <si>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</si>
  <si>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</si>
  <si>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</si>
  <si>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</si>
  <si>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</si>
  <si>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</si>
  <si>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</si>
  <si>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</si>
  <si>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</si>
  <si>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</si>
  <si>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</si>
  <si>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</si>
  <si>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</si>
  <si>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</si>
  <si>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</si>
  <si>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</si>
  <si>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</si>
  <si>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</si>
  <si>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</si>
  <si>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</si>
  <si>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</si>
  <si>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</si>
  <si>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</si>
  <si>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</si>
  <si>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</si>
  <si>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</si>
  <si>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</si>
  <si>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</si>
  <si>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</si>
  <si>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</si>
  <si>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</si>
  <si>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</si>
  <si>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</si>
  <si>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</si>
  <si>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</si>
  <si>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</si>
  <si>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</si>
  <si>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</si>
  <si>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</si>
  <si>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</si>
  <si>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</si>
  <si>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</si>
  <si>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</si>
  <si>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</si>
  <si>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</si>
  <si>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</si>
  <si>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</si>
  <si>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</si>
  <si>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</si>
  <si>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</si>
  <si>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</si>
  <si>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</si>
  <si>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</si>
  <si>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</si>
  <si>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</si>
  <si>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</si>
  <si>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</si>
  <si>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</si>
  <si>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</si>
  <si>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</si>
  <si>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</si>
  <si>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</si>
  <si>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</si>
  <si>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</si>
  <si>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</si>
  <si>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</si>
  <si>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</si>
  <si>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</si>
  <si>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</si>
  <si>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</si>
  <si>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</si>
  <si>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</si>
  <si>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</si>
  <si>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</si>
  <si>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</si>
  <si>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</si>
  <si>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</si>
  <si>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</si>
  <si>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</si>
  <si>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</si>
  <si>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</si>
  <si>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</si>
  <si>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</si>
  <si>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</si>
  <si>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</si>
  <si>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</si>
  <si>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</si>
  <si>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</si>
  <si>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</si>
  <si>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</si>
  <si>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</si>
  <si>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</si>
  <si>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</si>
  <si>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</si>
  <si>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</si>
  <si>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</si>
  <si>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</si>
  <si>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</si>
  <si>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</si>
  <si>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</si>
  <si>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</si>
  <si>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</si>
  <si>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</si>
  <si>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</si>
  <si>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</si>
  <si>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</si>
  <si>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</si>
  <si>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</si>
  <si>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</si>
  <si>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</si>
  <si>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</si>
  <si>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</si>
  <si>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</si>
  <si>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</si>
  <si>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</si>
  <si>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</si>
  <si>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</si>
  <si>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</si>
  <si>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</si>
  <si>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</si>
  <si>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</si>
  <si>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</si>
  <si>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</si>
  <si>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</si>
  <si>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</si>
  <si>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</si>
  <si>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</si>
  <si>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</si>
  <si>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</si>
  <si>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</si>
  <si>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</si>
  <si>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</si>
  <si>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</si>
  <si>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</si>
  <si>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</si>
  <si>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</si>
  <si>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</si>
  <si>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</si>
  <si>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</si>
  <si>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</si>
  <si>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</si>
  <si>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</si>
  <si>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</si>
  <si>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</si>
  <si>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</si>
  <si>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</si>
  <si>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</si>
  <si>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</si>
  <si>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</si>
  <si>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</si>
  <si>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</si>
  <si>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</si>
  <si>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</si>
  <si>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</si>
  <si>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</si>
  <si>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</si>
  <si>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</si>
  <si>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</si>
  <si>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</si>
  <si>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</si>
  <si>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</si>
  <si>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</si>
  <si>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</si>
  <si>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</si>
  <si>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</si>
  <si>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</si>
  <si>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</si>
  <si>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</si>
  <si>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</si>
  <si>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</si>
  <si>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</si>
  <si>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</si>
  <si>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</si>
  <si>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</si>
  <si>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</si>
  <si>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</si>
  <si>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</si>
  <si>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</si>
  <si>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</si>
  <si>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</si>
  <si>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</si>
  <si>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</si>
  <si>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</si>
  <si>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</si>
  <si>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</si>
  <si>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</si>
  <si>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</si>
  <si>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</si>
  <si>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</si>
  <si>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</si>
  <si>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</si>
  <si>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</si>
  <si>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</si>
  <si>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</si>
  <si>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</si>
  <si>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</si>
  <si>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</si>
  <si>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</si>
  <si>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</si>
  <si>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</si>
  <si>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</si>
  <si>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</si>
  <si>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</si>
  <si>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</si>
  <si>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</si>
  <si>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</si>
  <si>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</si>
  <si>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</si>
  <si>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</si>
  <si>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</si>
  <si>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</si>
  <si>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</si>
  <si>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</si>
  <si>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</si>
  <si>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</si>
  <si>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</si>
  <si>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</si>
  <si>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</si>
  <si>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</si>
  <si>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</si>
  <si>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</si>
  <si>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</si>
  <si>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</si>
  <si>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</si>
  <si>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</si>
  <si>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</si>
  <si>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</si>
  <si>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</si>
  <si>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</si>
  <si>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</si>
  <si>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</si>
  <si>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</si>
  <si>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</si>
  <si>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</si>
  <si>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</si>
  <si>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</si>
  <si>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</si>
  <si>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</si>
  <si>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</si>
  <si>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</si>
  <si>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</si>
  <si>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</si>
  <si>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</si>
  <si>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</si>
  <si>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</si>
  <si>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</si>
  <si>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</si>
  <si>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</si>
  <si>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</si>
  <si>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</si>
  <si>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</si>
  <si>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</si>
  <si>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</si>
  <si>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</si>
  <si>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</si>
  <si>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</si>
  <si>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</si>
  <si>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</si>
  <si>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</si>
  <si>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</si>
  <si>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</si>
  <si>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</si>
  <si>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</si>
  <si>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</si>
  <si>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</si>
  <si>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</si>
  <si>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</si>
  <si>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</si>
  <si>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</si>
  <si>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</si>
  <si>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</si>
  <si>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</si>
  <si>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</si>
  <si>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</si>
  <si>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</si>
  <si>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</si>
  <si>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</si>
  <si>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</si>
  <si>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</si>
  <si>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</si>
  <si>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</si>
  <si>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</si>
  <si>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</si>
  <si>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</si>
  <si>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</si>
  <si>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</si>
  <si>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</si>
  <si>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</si>
  <si>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</si>
  <si>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</si>
  <si>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</si>
  <si>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</si>
  <si>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</si>
  <si>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</si>
  <si>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</si>
  <si>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</si>
  <si>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</si>
  <si>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</si>
  <si>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</si>
  <si>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</si>
  <si>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</si>
  <si>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</si>
  <si>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</si>
  <si>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</si>
  <si>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</si>
  <si>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</si>
  <si>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</si>
  <si>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</si>
  <si>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</si>
  <si>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</si>
  <si>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</si>
  <si>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</si>
  <si>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</si>
  <si>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</si>
  <si>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</si>
  <si>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</si>
  <si>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</si>
  <si>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</si>
  <si>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</si>
  <si>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</si>
  <si>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</si>
  <si>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</si>
  <si>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</si>
  <si>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</si>
  <si>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</si>
  <si>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</si>
  <si>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</si>
  <si>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</si>
  <si>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</si>
  <si>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</si>
  <si>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</si>
  <si>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</si>
  <si>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</si>
  <si>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</si>
  <si>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</si>
  <si>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</si>
  <si>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</si>
  <si>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</si>
  <si>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</si>
  <si>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</si>
  <si>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</si>
  <si>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</si>
  <si>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</si>
  <si>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</si>
  <si>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</si>
  <si>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</si>
  <si>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</si>
  <si>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</si>
  <si>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</si>
  <si>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</si>
  <si>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</si>
  <si>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</si>
  <si>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</si>
  <si>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</si>
  <si>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</si>
  <si>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</si>
  <si>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</si>
  <si>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</si>
  <si>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</si>
  <si>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</si>
  <si>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</si>
  <si>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</si>
  <si>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</si>
  <si>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</si>
  <si>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</si>
  <si>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</si>
  <si>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</si>
  <si>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</si>
  <si>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</si>
  <si>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</si>
  <si>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</si>
  <si>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</si>
  <si>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</si>
  <si>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</si>
  <si>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</si>
  <si>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</si>
  <si>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</si>
  <si>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</si>
  <si>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</si>
  <si>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</si>
  <si>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</si>
  <si>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</si>
  <si>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</si>
  <si>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</si>
  <si>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</si>
  <si>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</si>
  <si>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</si>
  <si>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</si>
  <si>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</si>
  <si>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</si>
  <si>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</si>
  <si>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</si>
  <si>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</si>
  <si>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</si>
  <si>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</si>
  <si>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</si>
  <si>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</si>
  <si>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</si>
  <si>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</si>
  <si>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</si>
  <si>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</si>
  <si>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</si>
  <si>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</si>
  <si>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</si>
  <si>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</si>
  <si>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</si>
  <si>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</si>
  <si>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</si>
  <si>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</si>
  <si>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</si>
  <si>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</si>
  <si>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</si>
  <si>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</si>
  <si>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</si>
  <si>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</si>
  <si>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</si>
  <si>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</si>
  <si>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</si>
  <si>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</si>
  <si>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</si>
  <si>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</si>
  <si>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</si>
  <si>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</si>
  <si>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</si>
  <si>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</si>
  <si>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</si>
  <si>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</si>
  <si>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</si>
  <si>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</si>
  <si>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</si>
  <si>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</si>
  <si>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</si>
  <si>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</si>
  <si>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</si>
  <si>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</si>
  <si>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</si>
  <si>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</si>
  <si>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</si>
  <si>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</si>
  <si>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</si>
  <si>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</si>
  <si>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</si>
  <si>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</si>
  <si>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</si>
  <si>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</si>
  <si>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</si>
  <si>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</si>
  <si>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</si>
  <si>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</si>
  <si>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</si>
  <si>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</si>
  <si>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</si>
  <si>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</si>
  <si>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</si>
  <si>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</si>
  <si>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</si>
  <si>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</si>
  <si>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</si>
  <si>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</si>
  <si>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</si>
  <si>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</si>
  <si>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</si>
  <si>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</si>
  <si>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</si>
  <si>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</si>
  <si>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</si>
  <si>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</si>
  <si>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</si>
  <si>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</si>
  <si>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</si>
  <si>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</si>
  <si>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</si>
  <si>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</si>
  <si>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</si>
  <si>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</si>
  <si>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</si>
  <si>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</si>
  <si>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</si>
  <si>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</si>
  <si>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</si>
  <si>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</si>
  <si>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</si>
  <si>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</si>
  <si>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</si>
  <si>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</si>
  <si>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</si>
  <si>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</si>
  <si>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</si>
  <si>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</si>
  <si>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</si>
  <si>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</si>
  <si>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</si>
  <si>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</si>
  <si>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</si>
  <si>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</si>
  <si>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</si>
  <si>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</si>
  <si>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</si>
  <si>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</si>
  <si>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</si>
  <si>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</si>
  <si>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</si>
  <si>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</si>
  <si>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</si>
  <si>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</si>
  <si>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</si>
  <si>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</si>
  <si>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</si>
  <si>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</si>
  <si>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</si>
  <si>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</si>
  <si>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</si>
  <si>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</si>
  <si>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</si>
  <si>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</si>
  <si>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</si>
  <si>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</si>
  <si>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</si>
  <si>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</si>
  <si>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</si>
  <si>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</si>
  <si>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</si>
  <si>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</si>
  <si>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</si>
  <si>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</si>
  <si>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</si>
  <si>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</si>
  <si>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</si>
  <si>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</si>
  <si>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</si>
  <si>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</si>
  <si>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</si>
  <si>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</si>
  <si>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</si>
  <si>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</si>
  <si>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</si>
  <si>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</si>
  <si>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</si>
  <si>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</si>
  <si>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</si>
  <si>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</si>
  <si>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</si>
  <si>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</si>
  <si>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</si>
  <si>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</si>
  <si>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</si>
  <si>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</si>
  <si>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</si>
  <si>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</si>
  <si>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</si>
  <si>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</si>
  <si>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</si>
  <si>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</si>
  <si>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</si>
  <si>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</si>
  <si>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</si>
  <si>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</si>
  <si>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</si>
  <si>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</si>
  <si>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</si>
  <si>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</si>
  <si>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</si>
  <si>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</si>
  <si>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</si>
  <si>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</si>
  <si>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</si>
  <si>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</si>
  <si>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</si>
  <si>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</si>
  <si>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</si>
  <si>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</si>
  <si>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</si>
  <si>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</si>
  <si>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</si>
  <si>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</si>
  <si>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</si>
  <si>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</si>
  <si>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</si>
  <si>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</si>
  <si>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</si>
  <si>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</si>
  <si>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</si>
  <si>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</si>
  <si>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</si>
  <si>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</si>
  <si>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</si>
  <si>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</si>
  <si>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</si>
  <si>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</si>
  <si>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</si>
  <si>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</si>
  <si>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</si>
  <si>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</si>
  <si>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</si>
  <si>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</si>
  <si>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</si>
  <si>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</si>
  <si>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</si>
  <si>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</si>
  <si>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</si>
  <si>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</si>
  <si>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</si>
  <si>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</si>
  <si>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</si>
  <si>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</si>
  <si>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</si>
  <si>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</si>
  <si>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</si>
  <si>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</si>
  <si>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</si>
  <si>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</si>
  <si>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</si>
  <si>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</si>
  <si>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</si>
  <si>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</si>
  <si>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</si>
  <si>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</si>
  <si>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</si>
  <si>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</si>
  <si>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</si>
  <si>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</si>
  <si>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</si>
  <si>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</si>
  <si>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</si>
  <si>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</si>
  <si>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</si>
  <si>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</si>
  <si>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</si>
  <si>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</si>
  <si>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</si>
  <si>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</si>
  <si>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</si>
  <si>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</si>
  <si>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</si>
  <si>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</si>
  <si>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</si>
  <si>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</si>
  <si>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</si>
  <si>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</si>
  <si>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</si>
  <si>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</si>
  <si>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</si>
  <si>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</si>
  <si>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</si>
  <si>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</si>
  <si>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</si>
  <si>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</si>
  <si>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</si>
  <si>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</si>
  <si>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</si>
  <si>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</si>
  <si>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</si>
  <si>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</si>
  <si>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</si>
  <si>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</si>
  <si>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</si>
  <si>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</si>
  <si>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</si>
  <si>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</si>
  <si>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</si>
  <si>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</si>
  <si>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</si>
  <si>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</si>
  <si>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</si>
  <si>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</si>
  <si>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</si>
  <si>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</si>
  <si>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</si>
  <si>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</si>
  <si>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</si>
  <si>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</si>
  <si>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</si>
  <si>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</si>
  <si>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</si>
  <si>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</si>
  <si>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</si>
  <si>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</si>
  <si>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</si>
  <si>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</si>
  <si>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</si>
  <si>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</si>
  <si>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</si>
  <si>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</si>
  <si>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</si>
  <si>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</si>
  <si>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</si>
  <si>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</si>
  <si>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</si>
  <si>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</si>
  <si>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</si>
  <si>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</si>
  <si>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</si>
  <si>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</si>
  <si>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</si>
  <si>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</si>
  <si>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</si>
  <si>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</si>
  <si>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</si>
  <si>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</si>
  <si>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</si>
  <si>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</si>
  <si>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</si>
  <si>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</si>
  <si>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</si>
  <si>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</si>
  <si>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</si>
  <si>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</si>
  <si>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</si>
  <si>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</si>
  <si>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</si>
  <si>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</si>
  <si>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</si>
  <si>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</si>
  <si>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</si>
  <si>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</si>
  <si>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</si>
  <si>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</si>
  <si>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</si>
  <si>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</si>
  <si>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</si>
  <si>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</si>
  <si>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</si>
  <si>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</si>
  <si>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</si>
  <si>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</si>
  <si>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</si>
  <si>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</si>
  <si>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</si>
  <si>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</si>
  <si>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</si>
  <si>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</si>
  <si>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</si>
  <si>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</si>
  <si>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</si>
  <si>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</si>
  <si>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</si>
  <si>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</si>
  <si>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</si>
  <si>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</si>
  <si>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</si>
  <si>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</si>
  <si>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</si>
  <si>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</si>
  <si>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</si>
  <si>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</si>
  <si>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</si>
  <si>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</si>
  <si>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</si>
  <si>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</si>
  <si>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</si>
  <si>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</si>
  <si>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</si>
  <si>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</si>
  <si>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</si>
  <si>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</si>
  <si>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</si>
  <si>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</si>
  <si>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</si>
  <si>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</si>
  <si>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</si>
  <si>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</si>
  <si>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</si>
  <si>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</si>
  <si>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</si>
  <si>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</si>
  <si>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</si>
  <si>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</si>
  <si>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</si>
  <si>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</si>
  <si>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</si>
  <si>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</si>
  <si>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</si>
  <si>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</si>
  <si>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</si>
  <si>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</si>
  <si>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</si>
  <si>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</si>
  <si>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</si>
  <si>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</si>
  <si>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</si>
  <si>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</si>
  <si>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</si>
  <si>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</si>
  <si>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</si>
  <si>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</si>
  <si>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</si>
  <si>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</si>
  <si>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</si>
  <si>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</si>
  <si>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</si>
  <si>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</si>
  <si>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</si>
  <si>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</si>
  <si>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</si>
  <si>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</si>
  <si>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</si>
  <si>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</si>
  <si>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</si>
  <si>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</si>
  <si>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</si>
  <si>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</si>
  <si>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</si>
  <si>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</si>
  <si>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</si>
  <si>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</si>
  <si>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</si>
  <si>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</si>
  <si>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</si>
  <si>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</si>
  <si>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</si>
  <si>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</si>
  <si>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</si>
  <si>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</si>
  <si>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</si>
  <si>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</si>
  <si>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</si>
  <si>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</si>
  <si>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</si>
  <si>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</si>
  <si>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</si>
  <si>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</si>
  <si>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</si>
  <si>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</si>
  <si>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</si>
  <si>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</si>
  <si>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</si>
  <si>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</si>
  <si>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</si>
  <si>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</si>
  <si>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</si>
  <si>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</si>
  <si>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</si>
  <si>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</si>
  <si>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</si>
  <si>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</si>
  <si>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</si>
  <si>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</si>
  <si>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</si>
  <si>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</si>
  <si>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</si>
  <si>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</si>
  <si>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</si>
  <si>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</si>
  <si>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</si>
  <si>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</si>
  <si>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</si>
  <si>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</si>
  <si>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</si>
  <si>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</si>
  <si>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</si>
  <si>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</si>
  <si>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</si>
  <si>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</si>
  <si>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</si>
  <si>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</si>
  <si>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</si>
  <si>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</si>
  <si>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</si>
  <si>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</si>
  <si>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</si>
  <si>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</si>
  <si>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</si>
  <si>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</si>
  <si>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</si>
  <si>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</si>
  <si>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</si>
  <si>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</si>
  <si>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</si>
  <si>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</si>
  <si>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</si>
  <si>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</si>
  <si>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</si>
  <si>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</si>
  <si>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</si>
  <si>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</si>
  <si>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</si>
  <si>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</si>
  <si>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</si>
  <si>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</si>
  <si>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</si>
  <si>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</si>
  <si>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</si>
  <si>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</si>
  <si>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</si>
  <si>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</si>
  <si>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</si>
  <si>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</si>
  <si>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</si>
  <si>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</si>
  <si>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</si>
  <si>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</si>
  <si>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</si>
  <si>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</si>
  <si>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</si>
  <si>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</si>
  <si>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</si>
  <si>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</si>
  <si>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</si>
  <si>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</si>
  <si>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</si>
  <si>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</si>
  <si>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</si>
  <si>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</si>
  <si>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</si>
  <si>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</si>
  <si>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</si>
  <si>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</si>
  <si>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</si>
  <si>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</si>
  <si>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</si>
  <si>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</si>
  <si>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</si>
  <si>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</si>
  <si>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</si>
  <si>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</si>
  <si>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</si>
  <si>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</si>
  <si>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</si>
  <si>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</si>
  <si>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</si>
  <si>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</si>
  <si>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</si>
  <si>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</si>
  <si>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</si>
  <si>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</si>
  <si>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</si>
  <si>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</si>
  <si>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</si>
  <si>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</si>
  <si>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</si>
  <si>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</si>
  <si>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</si>
  <si>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</si>
  <si>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</si>
  <si>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</si>
  <si>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</si>
  <si>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</si>
  <si>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</si>
  <si>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</si>
  <si>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</si>
  <si>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</si>
  <si>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</si>
  <si>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</si>
  <si>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</si>
  <si>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</si>
  <si>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</si>
  <si>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</si>
  <si>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</si>
  <si>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</si>
  <si>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</si>
  <si>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</si>
  <si>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</si>
  <si>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</si>
  <si>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</si>
  <si>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</si>
  <si>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</si>
  <si>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</si>
  <si>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</si>
  <si>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</si>
  <si>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</si>
  <si>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</si>
  <si>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</si>
  <si>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</si>
  <si>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</si>
  <si>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</si>
  <si>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</si>
  <si>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</si>
  <si>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</si>
  <si>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</si>
  <si>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</si>
  <si>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</si>
  <si>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</si>
  <si>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</si>
  <si>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</si>
  <si>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</si>
  <si>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</si>
  <si>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</si>
  <si>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</si>
  <si>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</si>
  <si>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</si>
  <si>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</si>
  <si>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</si>
  <si>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</si>
  <si>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</si>
  <si>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</si>
  <si>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</si>
  <si>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</si>
  <si>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</si>
  <si>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</si>
  <si>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</si>
  <si>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</si>
  <si>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</si>
  <si>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</si>
  <si>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</si>
  <si>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</si>
  <si>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</si>
  <si>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</si>
  <si>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</si>
  <si>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</si>
  <si>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</si>
  <si>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</si>
  <si>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</si>
  <si>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</si>
  <si>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</si>
  <si>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</si>
  <si>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</si>
  <si>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</si>
  <si>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</si>
  <si>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</si>
  <si>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</si>
  <si>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</si>
  <si>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</si>
  <si>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</si>
  <si>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</si>
  <si>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</si>
  <si>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</si>
  <si>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</si>
  <si>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</si>
  <si>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</si>
  <si>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</si>
  <si>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</si>
  <si>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</si>
  <si>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</si>
  <si>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</si>
  <si>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</si>
  <si>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</si>
  <si>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</si>
  <si>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</si>
  <si>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</si>
  <si>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</si>
  <si>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</si>
  <si>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</si>
  <si>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</si>
  <si>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</si>
  <si>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</si>
  <si>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</si>
  <si>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</si>
  <si>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</si>
  <si>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</si>
  <si>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</si>
  <si>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</si>
  <si>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</si>
  <si>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</si>
  <si>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</si>
  <si>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</si>
  <si>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</si>
  <si>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</si>
  <si>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</si>
  <si>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</si>
  <si>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</si>
  <si>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</si>
  <si>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</si>
  <si>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</si>
  <si>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</si>
  <si>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</si>
  <si>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</si>
  <si>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</si>
  <si>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</si>
  <si>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</si>
  <si>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</si>
  <si>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</si>
  <si>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</si>
  <si>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</si>
  <si>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</si>
  <si>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</si>
  <si>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</si>
  <si>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</si>
  <si>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</si>
  <si>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</si>
  <si>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</si>
  <si>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</si>
  <si>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</si>
  <si>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</si>
  <si>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</si>
  <si>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</si>
  <si>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</si>
  <si>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</si>
  <si>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</si>
  <si>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</si>
  <si>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</si>
  <si>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</si>
  <si>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</si>
  <si>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</si>
  <si>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</si>
  <si>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</si>
  <si>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</si>
  <si>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</si>
  <si>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</si>
  <si>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</si>
  <si>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</si>
  <si>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</si>
  <si>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</si>
  <si>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</si>
  <si>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</si>
  <si>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</si>
  <si>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</si>
  <si>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</si>
  <si>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</si>
  <si>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</si>
  <si>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</si>
  <si>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</si>
  <si>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</si>
  <si>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</si>
  <si>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</si>
  <si>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</si>
  <si>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</si>
  <si>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</si>
  <si>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</si>
  <si>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</si>
  <si>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</si>
  <si>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</si>
  <si>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</si>
  <si>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</si>
  <si>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</si>
  <si>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</si>
  <si>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</si>
  <si>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</si>
  <si>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</si>
  <si>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</si>
  <si>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</si>
  <si>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</si>
  <si>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</si>
  <si>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</si>
  <si>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</si>
  <si>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</si>
  <si>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</si>
  <si>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</si>
  <si>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</si>
  <si>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</si>
  <si>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</si>
  <si>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</si>
  <si>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</si>
  <si>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</si>
  <si>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</si>
  <si>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</si>
  <si>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</si>
  <si>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</si>
  <si>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</si>
  <si>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</si>
  <si>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</si>
  <si>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</si>
  <si>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</si>
  <si>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</si>
  <si>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</si>
  <si>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</si>
  <si>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</si>
  <si>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</si>
  <si>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</si>
  <si>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</si>
  <si>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</si>
  <si>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</si>
  <si>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</si>
  <si>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</si>
  <si>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</si>
  <si>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</si>
  <si>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</si>
  <si>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</si>
  <si>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</si>
  <si>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</si>
  <si>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</si>
  <si>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</si>
  <si>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</si>
  <si>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</si>
  <si>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</si>
  <si>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</si>
  <si>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</si>
  <si>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</si>
  <si>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</si>
  <si>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</si>
  <si>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</si>
  <si>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</si>
  <si>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</si>
  <si>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</si>
  <si>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</si>
  <si>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</si>
  <si>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</si>
  <si>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</si>
  <si>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</si>
  <si>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</si>
  <si>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</si>
  <si>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</si>
  <si>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</si>
  <si>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</si>
  <si>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</si>
  <si>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</si>
  <si>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</si>
  <si>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</si>
  <si>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</si>
  <si>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</si>
  <si>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</si>
  <si>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</si>
  <si>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</si>
  <si>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</si>
  <si>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</si>
  <si>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</si>
  <si>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</si>
  <si>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</si>
  <si>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</si>
  <si>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</si>
  <si>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</si>
  <si>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</si>
  <si>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</si>
  <si>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</si>
  <si>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</si>
  <si>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</si>
  <si>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</si>
  <si>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</si>
  <si>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</si>
  <si>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</si>
  <si>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</si>
  <si>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</si>
  <si>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</si>
  <si>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</si>
  <si>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</si>
  <si>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</si>
  <si>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</si>
  <si>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</si>
  <si>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</si>
  <si>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</si>
  <si>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</si>
  <si>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</si>
  <si>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</si>
  <si>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</si>
  <si>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</si>
  <si>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</si>
  <si>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</si>
  <si>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</si>
  <si>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</si>
  <si>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</si>
  <si>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</si>
  <si>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</si>
  <si>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</si>
  <si>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</si>
  <si>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</si>
  <si>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</si>
  <si>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</si>
  <si>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</si>
  <si>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</si>
  <si>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</si>
  <si>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</si>
  <si>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</si>
  <si>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</si>
  <si>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</si>
  <si>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</si>
  <si>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</si>
  <si>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</si>
  <si>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</si>
  <si>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</si>
  <si>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</si>
  <si>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</si>
  <si>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</si>
  <si>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</si>
  <si>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</si>
  <si>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</si>
  <si>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</si>
  <si>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</si>
  <si>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</si>
  <si>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</si>
  <si>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</si>
  <si>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</si>
  <si>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</si>
  <si>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</si>
  <si>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</si>
  <si>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</si>
  <si>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</si>
  <si>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</si>
  <si>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</si>
  <si>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</si>
  <si>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</si>
  <si>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</si>
  <si>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</si>
  <si>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</si>
  <si>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</si>
  <si>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</si>
  <si>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</si>
  <si>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</si>
  <si>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</si>
  <si>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</si>
  <si>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</si>
  <si>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</si>
  <si>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</si>
  <si>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</si>
  <si>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</si>
  <si>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</si>
  <si>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</si>
  <si>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</si>
  <si>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</si>
  <si>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</si>
  <si>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</si>
  <si>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</si>
  <si>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</si>
  <si>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</si>
  <si>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</si>
  <si>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</si>
  <si>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</si>
  <si>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</si>
  <si>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</si>
  <si>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</si>
  <si>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</si>
  <si>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</si>
  <si>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</si>
  <si>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</si>
  <si>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</si>
  <si>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</si>
  <si>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</si>
  <si>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</si>
  <si>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</si>
  <si>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</si>
  <si>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</si>
  <si>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</si>
  <si>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</si>
  <si>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</si>
  <si>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</si>
  <si>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</si>
  <si>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</si>
  <si>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</si>
  <si>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</si>
  <si>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</si>
  <si>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</si>
  <si>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</si>
  <si>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</si>
  <si>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</si>
  <si>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</si>
  <si>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</si>
  <si>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</si>
  <si>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</si>
  <si>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</si>
  <si>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</si>
  <si>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</si>
  <si>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</si>
  <si>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</si>
  <si>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</si>
  <si>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</si>
  <si>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</si>
  <si>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</si>
  <si>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</si>
  <si>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</si>
  <si>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</si>
  <si>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</si>
  <si>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</si>
  <si>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</si>
  <si>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</si>
  <si>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</si>
  <si>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</si>
  <si>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</si>
  <si>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</si>
  <si>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</si>
  <si>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</si>
  <si>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</si>
  <si>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</si>
  <si>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</si>
  <si>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</si>
  <si>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</si>
  <si>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</si>
  <si>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</si>
  <si>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</si>
  <si>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</si>
  <si>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</si>
  <si>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</si>
  <si>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</si>
  <si>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</si>
  <si>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</si>
  <si>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</si>
  <si>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</si>
  <si>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</si>
  <si>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</si>
  <si>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</si>
  <si>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</si>
  <si>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</si>
  <si>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</si>
  <si>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</si>
  <si>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</si>
  <si>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</si>
  <si>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</si>
  <si>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</si>
  <si>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</si>
  <si>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</si>
  <si>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</si>
  <si>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</si>
  <si>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</si>
  <si>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</si>
  <si>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</si>
  <si>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</si>
  <si>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</si>
  <si>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</si>
  <si>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</si>
  <si>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</si>
  <si>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</si>
  <si>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</si>
  <si>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</si>
  <si>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</si>
  <si>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</si>
  <si>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</si>
  <si>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</si>
  <si>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</si>
  <si>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</si>
  <si>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</si>
  <si>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</si>
  <si>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</si>
  <si>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</si>
  <si>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</si>
  <si>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</si>
  <si>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</si>
  <si>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</si>
  <si>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</si>
  <si>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</si>
  <si>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</si>
  <si>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</si>
  <si>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</si>
  <si>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</si>
  <si>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</si>
  <si>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</si>
  <si>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</si>
  <si>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</si>
  <si>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</si>
  <si>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</si>
  <si>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</si>
  <si>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</si>
  <si>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</si>
  <si>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</si>
  <si>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</si>
  <si>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</si>
  <si>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</si>
  <si>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</si>
  <si>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</si>
  <si>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</si>
  <si>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</si>
  <si>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</si>
  <si>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</si>
  <si>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</si>
  <si>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</si>
  <si>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</si>
  <si>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</si>
  <si>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</si>
  <si>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</si>
  <si>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</si>
  <si>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</si>
  <si>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</si>
  <si>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</si>
  <si>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</si>
  <si>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</si>
  <si>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</si>
  <si>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</si>
  <si>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</si>
  <si>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</si>
  <si>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</si>
  <si>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</si>
  <si>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</si>
  <si>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</si>
  <si>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</si>
  <si>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</si>
  <si>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</si>
  <si>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</si>
  <si>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</si>
  <si>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</si>
  <si>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</si>
  <si>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</si>
  <si>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</si>
  <si>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</si>
  <si>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</si>
  <si>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</si>
  <si>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</si>
  <si>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</si>
  <si>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</si>
  <si>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</si>
  <si>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</si>
  <si>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</si>
  <si>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</si>
  <si>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</si>
  <si>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</si>
  <si>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</si>
  <si>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</si>
  <si>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</si>
  <si>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</si>
  <si>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</si>
  <si>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</si>
  <si>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</si>
  <si>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</si>
  <si>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</si>
  <si>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</si>
  <si>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</si>
  <si>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</si>
  <si>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</si>
  <si>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</si>
  <si>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</si>
  <si>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</si>
  <si>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</si>
  <si>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</si>
  <si>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</si>
  <si>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</si>
  <si>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</si>
  <si>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</si>
  <si>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</si>
  <si>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</si>
  <si>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</si>
  <si>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</si>
  <si>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</si>
  <si>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</si>
  <si>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</si>
  <si>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</si>
  <si>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</si>
  <si>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</si>
  <si>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</si>
  <si>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</si>
  <si>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</si>
  <si>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</si>
  <si>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</si>
  <si>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</si>
  <si>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</si>
  <si>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</si>
  <si>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</si>
  <si>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</si>
  <si>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</si>
  <si>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</si>
  <si>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</si>
  <si>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</si>
  <si>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</si>
  <si>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</si>
  <si>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</si>
  <si>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</si>
  <si>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</si>
  <si>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</si>
  <si>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</si>
  <si>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</si>
  <si>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</si>
  <si>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</si>
  <si>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</si>
  <si>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</si>
  <si>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</si>
  <si>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</si>
  <si>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</si>
  <si>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</si>
  <si>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</si>
  <si>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</si>
  <si>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</si>
  <si>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</si>
  <si>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</si>
  <si>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</si>
  <si>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</si>
  <si>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</si>
  <si>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</si>
  <si>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</si>
  <si>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</si>
  <si>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</si>
  <si>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</si>
  <si>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</si>
  <si>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</si>
  <si>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</si>
  <si>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</si>
  <si>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</si>
  <si>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</si>
  <si>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</si>
  <si>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</si>
  <si>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</si>
  <si>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</si>
  <si>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</si>
  <si>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</si>
  <si>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</si>
  <si>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</si>
  <si>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</si>
  <si>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</si>
  <si>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</si>
  <si>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</si>
  <si>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</si>
  <si>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</si>
  <si>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</si>
  <si>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</si>
  <si>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</si>
  <si>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</si>
  <si>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</si>
  <si>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</si>
  <si>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</si>
  <si>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</si>
  <si>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</si>
  <si>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</si>
  <si>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</si>
  <si>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</si>
  <si>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</si>
  <si>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</si>
  <si>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</si>
  <si>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</si>
  <si>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</si>
  <si>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</si>
  <si>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</si>
  <si>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</si>
  <si>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</si>
  <si>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</si>
  <si>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</si>
  <si>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</si>
  <si>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</si>
  <si>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</si>
  <si>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</si>
  <si>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</si>
  <si>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</si>
  <si>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</si>
  <si>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</si>
  <si>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</si>
  <si>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</si>
  <si>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</si>
  <si>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</si>
  <si>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</si>
  <si>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</si>
  <si>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</si>
  <si>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</si>
  <si>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</si>
  <si>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</si>
  <si>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</si>
  <si>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</si>
  <si>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</si>
  <si>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</si>
  <si>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</si>
  <si>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</si>
  <si>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</si>
  <si>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</si>
  <si>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</si>
  <si>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</si>
  <si>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</si>
  <si>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</si>
  <si>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</si>
  <si>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</si>
  <si>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</si>
  <si>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</si>
  <si>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</si>
  <si>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</si>
  <si>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</si>
  <si>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</si>
  <si>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</si>
  <si>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</si>
  <si>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</si>
  <si>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</si>
  <si>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</si>
  <si>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</si>
  <si>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</si>
  <si>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</si>
  <si>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</si>
  <si>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</si>
  <si>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</si>
  <si>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</si>
  <si>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</si>
  <si>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</si>
  <si>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</si>
  <si>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</si>
  <si>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</si>
  <si>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</si>
  <si>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</si>
  <si>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</si>
  <si>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</si>
  <si>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</si>
  <si>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</si>
  <si>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</si>
  <si>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</si>
  <si>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</si>
  <si>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</si>
  <si>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</si>
  <si>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</si>
  <si>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</si>
  <si>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</si>
  <si>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</si>
  <si>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</si>
  <si>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</si>
  <si>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</si>
  <si>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</si>
  <si>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</si>
  <si>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</si>
  <si>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</si>
  <si>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</si>
  <si>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</si>
  <si>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</si>
  <si>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</si>
  <si>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</si>
  <si>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</si>
  <si>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</si>
  <si>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</si>
  <si>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</si>
  <si>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</si>
  <si>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</si>
  <si>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</si>
  <si>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</si>
  <si>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</si>
  <si>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</si>
  <si>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</si>
  <si>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</si>
  <si>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</si>
  <si>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</si>
  <si>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</si>
  <si>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</si>
  <si>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</si>
  <si>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</si>
  <si>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</si>
  <si>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</si>
  <si>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</si>
  <si>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</si>
  <si>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</si>
  <si>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</si>
  <si>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</si>
  <si>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</si>
  <si>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</si>
  <si>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</si>
  <si>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</si>
  <si>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</si>
  <si>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</si>
  <si>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</si>
  <si>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</si>
  <si>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</si>
  <si>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</si>
  <si>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</si>
  <si>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</si>
  <si>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</si>
  <si>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</si>
  <si>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</si>
  <si>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</si>
  <si>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</si>
  <si>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</si>
  <si>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</si>
  <si>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</si>
  <si>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</si>
  <si>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</si>
  <si>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</si>
  <si>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</si>
  <si>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</si>
  <si>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</si>
  <si>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</si>
  <si>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</si>
  <si>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</si>
  <si>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</si>
  <si>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</si>
  <si>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</si>
  <si>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</si>
  <si>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</si>
  <si>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</si>
  <si>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</si>
  <si>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</si>
  <si>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</si>
  <si>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</si>
  <si>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</si>
  <si>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</si>
  <si>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</si>
  <si>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</si>
  <si>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</si>
  <si>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</si>
  <si>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</si>
  <si>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</si>
  <si>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</si>
  <si>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</si>
  <si>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</si>
  <si>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</si>
  <si>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</si>
  <si>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</si>
  <si>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</si>
  <si>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</si>
  <si>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</si>
  <si>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</si>
  <si>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</si>
  <si>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</si>
  <si>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</si>
  <si>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</si>
  <si>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</si>
  <si>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</si>
  <si>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</si>
  <si>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</si>
  <si>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</si>
  <si>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</si>
  <si>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</si>
  <si>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</si>
  <si>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</si>
  <si>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</si>
  <si>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</si>
  <si>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</si>
  <si>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</si>
  <si>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</si>
  <si>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</si>
  <si>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</si>
  <si>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</si>
  <si>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</si>
  <si>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</si>
  <si>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</si>
  <si>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</si>
  <si>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</si>
  <si>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</si>
  <si>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</si>
  <si>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</si>
  <si>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</si>
  <si>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</si>
  <si>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</si>
  <si>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</si>
  <si>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</si>
  <si>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</si>
  <si>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</si>
  <si>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</si>
  <si>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</si>
  <si>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</si>
  <si>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</si>
  <si>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</si>
  <si>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</si>
  <si>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</si>
  <si>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</si>
  <si>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</si>
  <si>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</si>
  <si>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</si>
  <si>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</si>
  <si>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</si>
  <si>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</si>
  <si>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</si>
  <si>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</si>
  <si>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</si>
  <si>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</si>
  <si>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</si>
  <si>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</si>
  <si>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</si>
  <si>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</si>
  <si>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</si>
  <si>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</si>
  <si>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</si>
  <si>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</si>
  <si>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</si>
  <si>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</si>
  <si>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</si>
  <si>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</si>
  <si>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</si>
  <si>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</si>
  <si>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</si>
  <si>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</si>
  <si>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</si>
  <si>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</si>
  <si>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</si>
  <si>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</si>
  <si>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</si>
  <si>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</si>
  <si>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</si>
  <si>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</si>
  <si>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</si>
  <si>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</si>
  <si>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</si>
  <si>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</si>
  <si>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</si>
  <si>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</si>
  <si>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</si>
  <si>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</si>
  <si>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</si>
  <si>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</si>
  <si>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</si>
  <si>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</si>
  <si>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</si>
  <si>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</si>
  <si>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</si>
  <si>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</si>
  <si>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</si>
  <si>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</si>
  <si>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</si>
  <si>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</si>
  <si>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</si>
  <si>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</si>
  <si>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</si>
  <si>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</si>
  <si>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</si>
  <si>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</si>
  <si>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</si>
  <si>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</si>
  <si>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</si>
  <si>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</si>
  <si>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</si>
  <si>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</si>
  <si>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</si>
  <si>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</si>
  <si>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</si>
  <si>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</si>
  <si>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</si>
  <si>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</si>
  <si>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</si>
  <si>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</si>
  <si>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</si>
  <si>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</si>
  <si>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</si>
  <si>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</si>
  <si>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</si>
  <si>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</si>
  <si>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</si>
  <si>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</si>
  <si>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</si>
  <si>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</si>
  <si>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</si>
  <si>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</si>
  <si>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</si>
  <si>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</si>
  <si>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</si>
  <si>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</si>
  <si>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</si>
  <si>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</si>
  <si>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</si>
  <si>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</si>
  <si>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</si>
  <si>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</si>
  <si>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</si>
  <si>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</si>
  <si>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</si>
  <si>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</si>
  <si>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</si>
  <si>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</si>
  <si>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</si>
  <si>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</si>
  <si>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</si>
  <si>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</si>
  <si>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</si>
  <si>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</si>
  <si>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</si>
  <si>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</si>
  <si>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</si>
  <si>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</si>
  <si>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</si>
  <si>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</si>
  <si>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</si>
  <si>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</si>
  <si>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</si>
  <si>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</si>
  <si>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</si>
  <si>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</si>
  <si>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</si>
  <si>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</si>
  <si>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</si>
  <si>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</si>
  <si>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</si>
  <si>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</si>
  <si>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</si>
  <si>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</si>
  <si>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</si>
  <si>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</si>
  <si>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</si>
  <si>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</si>
  <si>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</si>
  <si>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</si>
  <si>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</si>
  <si>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</si>
  <si>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</si>
  <si>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</si>
  <si>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</si>
  <si>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</si>
  <si>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</si>
  <si>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</si>
  <si>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</si>
  <si>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</si>
  <si>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</si>
  <si>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</si>
  <si>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</si>
  <si>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</si>
  <si>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</si>
  <si>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</si>
  <si>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</si>
  <si>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</si>
  <si>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</si>
  <si>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</si>
  <si>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</si>
  <si>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</si>
  <si>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</si>
  <si>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</si>
  <si>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</si>
  <si>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</si>
  <si>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</si>
  <si>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</si>
  <si>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</si>
  <si>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</si>
  <si>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</si>
  <si>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</si>
  <si>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</si>
  <si>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</si>
  <si>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</si>
  <si>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</si>
  <si>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</si>
  <si>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</si>
  <si>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</si>
  <si>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</si>
  <si>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</si>
  <si>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</si>
  <si>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</si>
  <si>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</si>
  <si>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</si>
  <si>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</si>
  <si>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</si>
  <si>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</si>
  <si>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</si>
  <si>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</si>
  <si>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</si>
  <si>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</si>
  <si>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</si>
  <si>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</si>
  <si>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</si>
  <si>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</si>
  <si>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</si>
  <si>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</si>
  <si>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</si>
  <si>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</si>
  <si>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</si>
  <si>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</si>
  <si>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</si>
  <si>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</si>
  <si>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</si>
  <si>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</si>
  <si>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</si>
  <si>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</si>
  <si>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</si>
  <si>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</si>
  <si>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</si>
  <si>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</si>
  <si>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</si>
  <si>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</si>
  <si>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</si>
  <si>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</si>
  <si>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</si>
  <si>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</si>
  <si>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</si>
  <si>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</si>
  <si>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</si>
  <si>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</si>
  <si>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</si>
  <si>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</si>
  <si>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</si>
  <si>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</si>
  <si>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</si>
  <si>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</si>
  <si>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</si>
  <si>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</si>
  <si>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</si>
  <si>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</si>
  <si>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</si>
  <si>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</si>
  <si>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</si>
  <si>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</si>
  <si>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</si>
  <si>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</si>
  <si>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</si>
  <si>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</si>
  <si>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</si>
  <si>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</si>
  <si>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</si>
  <si>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</si>
  <si>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</si>
  <si>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</si>
  <si>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</si>
  <si>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</si>
  <si>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</si>
  <si>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</si>
  <si>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</si>
  <si>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</si>
  <si>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</si>
  <si>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</si>
  <si>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</si>
  <si>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</si>
  <si>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</si>
  <si>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</si>
  <si>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</si>
  <si>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</si>
  <si>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</si>
  <si>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</si>
  <si>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</si>
  <si>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</si>
  <si>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</si>
  <si>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</si>
  <si>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</si>
  <si>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</si>
  <si>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</si>
  <si>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</si>
  <si>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</si>
  <si>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</si>
  <si>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</si>
  <si>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</si>
  <si>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</si>
  <si>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</si>
  <si>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</si>
  <si>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</si>
  <si>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</si>
  <si>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</si>
  <si>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</si>
  <si>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</si>
  <si>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</si>
  <si>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</si>
  <si>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</si>
  <si>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</si>
  <si>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</si>
  <si>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</si>
  <si>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</si>
  <si>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</si>
  <si>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</si>
  <si>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</si>
  <si>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</si>
  <si>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</si>
  <si>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</si>
  <si>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</si>
  <si>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</si>
  <si>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</si>
  <si>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</si>
  <si>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</si>
  <si>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</si>
  <si>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</si>
  <si>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</si>
  <si>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</si>
  <si>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</si>
  <si>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</si>
  <si>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</si>
  <si>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</si>
  <si>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</si>
  <si>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</si>
  <si>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</si>
  <si>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</si>
  <si>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</si>
  <si>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</si>
  <si>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</si>
  <si>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</si>
  <si>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</si>
  <si>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</si>
  <si>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</si>
  <si>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</si>
  <si>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</si>
  <si>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</si>
  <si>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</si>
  <si>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</si>
  <si>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</si>
  <si>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</si>
  <si>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</si>
  <si>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</si>
  <si>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</si>
  <si>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</si>
  <si>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</si>
  <si>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</si>
  <si>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</si>
  <si>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</si>
  <si>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</si>
  <si>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</si>
  <si>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</si>
  <si>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</si>
  <si>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</si>
  <si>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</si>
  <si>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</si>
  <si>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</si>
  <si>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</si>
  <si>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</si>
  <si>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</si>
  <si>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</si>
  <si>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</si>
  <si>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</si>
  <si>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</si>
  <si>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</si>
  <si>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</si>
  <si>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</si>
  <si>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</si>
  <si>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</si>
  <si>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</si>
  <si>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</si>
  <si>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</si>
  <si>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</si>
  <si>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</si>
  <si>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</si>
  <si>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</si>
  <si>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</si>
  <si>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</si>
  <si>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</si>
  <si>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</si>
  <si>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</si>
  <si>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</si>
  <si>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</si>
  <si>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</si>
  <si>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</si>
  <si>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</si>
  <si>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</si>
  <si>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</si>
  <si>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</si>
  <si>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</si>
  <si>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</si>
  <si>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</si>
  <si>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</si>
  <si>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</si>
  <si>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</si>
  <si>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</si>
  <si>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</si>
  <si>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</si>
  <si>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</si>
  <si>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</si>
  <si>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</si>
  <si>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</si>
  <si>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</si>
  <si>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</si>
  <si>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</si>
  <si>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</si>
  <si>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</si>
  <si>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</si>
  <si>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</si>
  <si>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</si>
  <si>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</si>
  <si>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</si>
  <si>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</si>
  <si>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</si>
  <si>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</si>
  <si>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</si>
  <si>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</si>
  <si>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</si>
  <si>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</si>
  <si>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</si>
  <si>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</si>
  <si>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</si>
  <si>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</si>
  <si>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</si>
  <si>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</si>
  <si>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</si>
  <si>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</si>
  <si>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</si>
  <si>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</si>
  <si>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</si>
  <si>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</si>
  <si>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</si>
  <si>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</si>
  <si>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</si>
  <si>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</si>
  <si>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</si>
  <si>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</si>
  <si>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</si>
  <si>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</si>
  <si>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</si>
  <si>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</si>
  <si>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</si>
  <si>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</si>
  <si>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</si>
  <si>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</si>
  <si>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</si>
  <si>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</si>
  <si>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</si>
  <si>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</si>
  <si>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</si>
  <si>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</si>
  <si>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</si>
  <si>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</si>
  <si>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</si>
  <si>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</si>
  <si>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</si>
  <si>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</si>
  <si>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</si>
  <si>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</si>
  <si>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</si>
  <si>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</si>
  <si>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</si>
  <si>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</si>
  <si>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</si>
  <si>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</si>
  <si>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</si>
  <si>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</si>
  <si>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</si>
  <si>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</si>
  <si>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</si>
  <si>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</si>
  <si>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</si>
  <si>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</si>
  <si>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</si>
  <si>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</si>
  <si>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</si>
  <si>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</si>
  <si>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</si>
  <si>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</si>
  <si>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</si>
  <si>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</si>
  <si>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</si>
  <si>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</si>
  <si>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</si>
  <si>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</si>
  <si>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</si>
  <si>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</si>
  <si>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</si>
  <si>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</si>
  <si>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</si>
  <si>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</si>
  <si>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</si>
  <si>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</si>
  <si>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</si>
  <si>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</si>
  <si>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</si>
  <si>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</si>
  <si>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</si>
  <si>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</si>
  <si>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</si>
  <si>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</si>
  <si>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</si>
  <si>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</si>
  <si>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</si>
  <si>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</si>
  <si>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</si>
  <si>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</si>
  <si>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</si>
  <si>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</si>
  <si>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</si>
  <si>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</si>
  <si>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</si>
  <si>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</si>
  <si>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</si>
  <si>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</si>
  <si>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</si>
  <si>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</si>
  <si>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</si>
  <si>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</si>
  <si>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</si>
  <si>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</si>
  <si>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</si>
  <si>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</si>
  <si>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</si>
  <si>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</si>
  <si>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</si>
  <si>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</si>
  <si>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</si>
  <si>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</si>
  <si>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</si>
  <si>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</si>
  <si>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</si>
  <si>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</si>
  <si>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</si>
  <si>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</si>
  <si>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</si>
  <si>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</si>
  <si>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</si>
  <si>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</si>
  <si>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</si>
  <si>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</si>
  <si>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</si>
  <si>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</si>
  <si>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</si>
  <si>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</si>
  <si>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</si>
  <si>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</si>
  <si>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</si>
  <si>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</si>
  <si>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</si>
  <si>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</si>
  <si>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</si>
  <si>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</si>
  <si>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</si>
  <si>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</si>
  <si>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</si>
  <si>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</si>
  <si>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</si>
  <si>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</si>
  <si>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</si>
  <si>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</si>
  <si>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</si>
  <si>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</si>
  <si>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</si>
  <si>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</si>
  <si>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</si>
  <si>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</si>
  <si>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</si>
  <si>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</si>
  <si>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</si>
  <si>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</si>
  <si>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</si>
  <si>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</si>
  <si>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</si>
  <si>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</si>
  <si>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</si>
  <si>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</si>
  <si>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</si>
  <si>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</si>
  <si>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</si>
  <si>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</si>
  <si>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</si>
  <si>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</si>
  <si>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</si>
  <si>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</si>
  <si>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</si>
  <si>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</si>
  <si>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</si>
  <si>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</si>
  <si>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</si>
  <si>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</si>
  <si>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</si>
  <si>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</si>
  <si>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</si>
  <si>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</si>
  <si>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</si>
  <si>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</si>
  <si>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</si>
  <si>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</si>
  <si>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</si>
  <si>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</si>
  <si>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</si>
  <si>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</si>
  <si>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</si>
  <si>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</si>
  <si>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</si>
  <si>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</si>
  <si>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</si>
  <si>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</si>
  <si>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</si>
  <si>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</si>
  <si>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</si>
  <si>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</si>
  <si>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</si>
  <si>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</si>
  <si>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</si>
  <si>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</si>
  <si>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</si>
  <si>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</si>
  <si>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</si>
  <si>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</si>
  <si>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</si>
  <si>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</si>
  <si>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</si>
  <si>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</si>
  <si>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</si>
  <si>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</si>
  <si>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</si>
  <si>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</si>
  <si>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</si>
  <si>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</si>
  <si>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</si>
  <si>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</si>
  <si>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</si>
  <si>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</si>
  <si>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</si>
  <si>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</si>
  <si>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</si>
  <si>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</si>
  <si>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</si>
  <si>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</si>
  <si>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</si>
  <si>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</si>
  <si>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</si>
  <si>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</si>
  <si>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</si>
  <si>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</si>
  <si>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</si>
  <si>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</si>
  <si>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</si>
  <si>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</si>
  <si>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</si>
  <si>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</si>
  <si>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</si>
  <si>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</si>
  <si>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</si>
  <si>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</si>
  <si>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</si>
  <si>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</si>
  <si>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</si>
  <si>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</si>
  <si>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</si>
  <si>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</si>
  <si>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</si>
  <si>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</si>
  <si>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</si>
  <si>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</si>
  <si>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</si>
  <si>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</si>
  <si>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</si>
  <si>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</si>
  <si>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</si>
  <si>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</si>
  <si>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</si>
  <si>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</si>
  <si>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</si>
  <si>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</si>
  <si>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</si>
  <si>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</si>
  <si>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</si>
  <si>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</si>
  <si>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</si>
  <si>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</si>
  <si>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</si>
  <si>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</si>
  <si>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</si>
  <si>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</si>
  <si>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</si>
  <si>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</si>
  <si>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</si>
  <si>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</si>
  <si>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</si>
  <si>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</si>
  <si>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</si>
  <si>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</si>
  <si>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</si>
  <si>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</si>
  <si>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</si>
  <si>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</si>
  <si>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</si>
  <si>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</si>
  <si>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</si>
  <si>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</si>
  <si>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</si>
  <si>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</si>
  <si>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</si>
  <si>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</si>
  <si>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</si>
  <si>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</si>
  <si>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</si>
  <si>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</si>
  <si>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</si>
  <si>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</si>
  <si>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</si>
  <si>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</si>
  <si>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</si>
  <si>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</si>
  <si>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</si>
  <si>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</si>
  <si>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</si>
  <si>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</si>
  <si>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</si>
  <si>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</si>
  <si>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</si>
  <si>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</si>
  <si>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</si>
  <si>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</si>
  <si>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</si>
  <si>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</si>
  <si>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</si>
  <si>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</si>
  <si>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</si>
  <si>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</si>
  <si>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</si>
  <si>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</si>
  <si>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</si>
  <si>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</si>
  <si>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</si>
  <si>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</si>
  <si>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</si>
  <si>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</si>
  <si>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</si>
  <si>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</si>
  <si>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</si>
  <si>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</si>
  <si>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</si>
  <si>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</si>
  <si>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</si>
  <si>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</si>
  <si>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</si>
  <si>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</si>
  <si>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</si>
  <si>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</si>
  <si>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</si>
  <si>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</si>
  <si>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</si>
  <si>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</si>
  <si>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</si>
  <si>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</si>
  <si>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</si>
  <si>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</si>
  <si>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</si>
  <si>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</si>
  <si>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</si>
  <si>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</si>
  <si>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</si>
  <si>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</si>
  <si>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</si>
  <si>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</si>
  <si>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</si>
  <si>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</si>
  <si>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</si>
  <si>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</si>
  <si>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</si>
  <si>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</si>
  <si>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</si>
  <si>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</si>
  <si>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</si>
  <si>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</si>
  <si>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</si>
  <si>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</si>
  <si>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</si>
  <si>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</si>
  <si>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</si>
  <si>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</si>
  <si>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</si>
  <si>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</si>
  <si>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</si>
  <si>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</si>
  <si>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</si>
  <si>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</si>
  <si>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</si>
  <si>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</si>
  <si>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</si>
  <si>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</si>
  <si>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</si>
  <si>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</si>
  <si>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</si>
  <si>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</si>
  <si>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</si>
  <si>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</si>
  <si>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</si>
  <si>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</si>
  <si>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</si>
  <si>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</si>
  <si>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</si>
  <si>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</si>
  <si>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</si>
  <si>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</si>
  <si>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</si>
  <si>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</si>
  <si>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</si>
  <si>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</si>
  <si>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</si>
  <si>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</si>
  <si>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</si>
  <si>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</si>
  <si>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</si>
  <si>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</si>
  <si>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</si>
  <si>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</si>
  <si>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</si>
  <si>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</si>
  <si>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</si>
  <si>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</si>
  <si>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</si>
  <si>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</si>
  <si>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</si>
  <si>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</si>
  <si>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</si>
  <si>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</si>
  <si>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</si>
  <si>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</si>
  <si>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</si>
  <si>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</si>
  <si>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</si>
  <si>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</si>
  <si>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</si>
  <si>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</si>
  <si>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</si>
  <si>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</si>
  <si>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</si>
  <si>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</si>
  <si>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</si>
  <si>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</si>
  <si>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</si>
  <si>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</si>
  <si>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</si>
  <si>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</si>
  <si>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</si>
  <si>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</si>
  <si>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</si>
  <si>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</si>
  <si>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</si>
  <si>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</si>
  <si>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</si>
  <si>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</si>
  <si>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</si>
  <si>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</si>
  <si>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</si>
  <si>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</si>
  <si>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</si>
  <si>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</si>
  <si>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</si>
  <si>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</si>
  <si>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</si>
  <si>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</si>
  <si>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</si>
  <si>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</si>
  <si>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</si>
  <si>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</si>
  <si>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</si>
  <si>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</si>
  <si>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</si>
  <si>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</si>
  <si>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</si>
  <si>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</si>
  <si>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</si>
  <si>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</si>
  <si>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</si>
  <si>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</si>
  <si>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</si>
  <si>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</si>
  <si>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</si>
  <si>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</si>
  <si>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</si>
  <si>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</si>
  <si>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</si>
  <si>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</si>
  <si>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</si>
  <si>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</si>
  <si>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</si>
  <si>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</si>
  <si>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</si>
  <si>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</si>
  <si>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</si>
  <si>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</si>
  <si>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</si>
  <si>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</si>
  <si>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</si>
  <si>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</si>
  <si>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</si>
  <si>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</si>
  <si>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</si>
  <si>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</si>
  <si>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</si>
  <si>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</si>
  <si>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</si>
  <si>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</si>
  <si>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</si>
  <si>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</si>
  <si>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</si>
  <si>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</si>
  <si>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</si>
  <si>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</si>
  <si>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</si>
  <si>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</si>
  <si>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</si>
  <si>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</si>
  <si>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</si>
  <si>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</si>
  <si>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</si>
  <si>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</si>
  <si>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</si>
  <si>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</si>
  <si>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</si>
  <si>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</si>
  <si>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</si>
  <si>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</si>
  <si>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</si>
  <si>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</si>
  <si>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</si>
  <si>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</si>
  <si>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</si>
  <si>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</si>
  <si>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</si>
  <si>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</si>
  <si>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</si>
  <si>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</si>
  <si>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</si>
  <si>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</si>
  <si>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</si>
  <si>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</si>
  <si>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</si>
  <si>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</si>
  <si>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</si>
  <si>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</si>
  <si>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</si>
  <si>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</si>
  <si>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</si>
  <si>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</si>
  <si>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</si>
  <si>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</si>
  <si>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</si>
  <si>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</si>
  <si>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</si>
  <si>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</si>
  <si>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</si>
  <si>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</si>
  <si>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</si>
  <si>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</si>
  <si>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</si>
  <si>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</si>
  <si>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</si>
  <si>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</si>
  <si>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</si>
  <si>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</si>
  <si>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</si>
  <si>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</si>
  <si>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</si>
  <si>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</si>
  <si>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</si>
  <si>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</si>
  <si>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</si>
  <si>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</si>
  <si>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</si>
  <si>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</si>
  <si>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</si>
  <si>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</si>
  <si>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</si>
  <si>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</si>
  <si>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</si>
  <si>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</si>
  <si>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</si>
  <si>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</si>
  <si>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</si>
  <si>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</si>
  <si>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</si>
  <si>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</si>
  <si>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</si>
  <si>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</si>
  <si>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</si>
  <si>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</si>
  <si>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</si>
  <si>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</si>
  <si>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</si>
  <si>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</si>
  <si>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</si>
  <si>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</si>
  <si>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</si>
  <si>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</si>
  <si>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</si>
  <si>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</si>
  <si>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</si>
  <si>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</si>
  <si>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</si>
  <si>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</si>
  <si>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</si>
  <si>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</si>
  <si>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</si>
  <si>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</si>
  <si>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</si>
  <si>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</si>
  <si>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</si>
  <si>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</si>
  <si>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</si>
  <si>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</si>
  <si>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</si>
  <si>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</si>
  <si>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</si>
  <si>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</si>
  <si>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</si>
  <si>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</si>
  <si>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</si>
  <si>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</si>
  <si>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</si>
  <si>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</si>
  <si>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</si>
  <si>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</si>
  <si>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</si>
  <si>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</si>
  <si>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</si>
  <si>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</si>
  <si>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</si>
  <si>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</si>
  <si>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</si>
  <si>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</si>
  <si>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</si>
  <si>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</si>
  <si>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</si>
  <si>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</si>
  <si>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</si>
  <si>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</si>
  <si>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</si>
  <si>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</si>
  <si>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</si>
  <si>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</si>
  <si>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</si>
  <si>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</si>
  <si>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</si>
  <si>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</si>
  <si>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</si>
  <si>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</si>
  <si>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</si>
  <si>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</si>
  <si>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</si>
  <si>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</si>
  <si>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</si>
  <si>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</si>
  <si>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</si>
  <si>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</si>
  <si>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</si>
  <si>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</si>
  <si>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</si>
  <si>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</si>
  <si>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</si>
  <si>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</si>
  <si>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</si>
  <si>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</si>
  <si>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</si>
  <si>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</si>
  <si>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</si>
  <si>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</si>
  <si>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</si>
  <si>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</si>
  <si>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</si>
  <si>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</si>
  <si>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</si>
  <si>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</si>
  <si>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</si>
  <si>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</si>
  <si>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</si>
  <si>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</si>
  <si>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</si>
  <si>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</si>
  <si>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</si>
  <si>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</si>
  <si>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</si>
  <si>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</si>
  <si>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</si>
  <si>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</si>
  <si>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</si>
  <si>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</si>
  <si>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</si>
  <si>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</si>
  <si>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</si>
  <si>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</si>
  <si>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</si>
  <si>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</si>
  <si>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</si>
  <si>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</si>
  <si>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</si>
  <si>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</si>
  <si>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</si>
  <si>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</si>
  <si>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</si>
  <si>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</si>
  <si>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</si>
  <si>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</si>
  <si>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</si>
  <si>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</si>
  <si>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</si>
  <si>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</si>
  <si>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</si>
  <si>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</si>
  <si>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</si>
  <si>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</si>
  <si>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</si>
  <si>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</si>
  <si>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</si>
  <si>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</si>
  <si>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</si>
  <si>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</si>
  <si>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</si>
  <si>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</si>
  <si>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</si>
  <si>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</si>
  <si>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</si>
  <si>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</si>
  <si>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</si>
  <si>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</si>
  <si>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</si>
  <si>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</si>
  <si>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</si>
  <si>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</si>
  <si>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</si>
  <si>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</si>
  <si>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</si>
  <si>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</si>
  <si>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</si>
  <si>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</si>
  <si>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</si>
  <si>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</si>
  <si>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</si>
  <si>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</si>
  <si>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</si>
  <si>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</si>
  <si>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</si>
  <si>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</si>
  <si>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</si>
  <si>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</si>
  <si>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</si>
  <si>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</si>
  <si>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</si>
  <si>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</si>
  <si>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</si>
  <si>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</si>
  <si>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</si>
  <si>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</si>
  <si>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</si>
  <si>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</si>
  <si>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</si>
  <si>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</si>
  <si>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</si>
  <si>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</si>
  <si>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</si>
  <si>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</si>
  <si>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</si>
  <si>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</si>
  <si>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</si>
  <si>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</si>
  <si>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</si>
  <si>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</si>
  <si>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</si>
  <si>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</si>
  <si>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</si>
  <si>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</si>
  <si>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</si>
  <si>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</si>
  <si>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</si>
  <si>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</si>
  <si>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</si>
  <si>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</si>
  <si>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</si>
  <si>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</si>
  <si>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</si>
  <si>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</si>
  <si>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</si>
  <si>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</si>
  <si>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</si>
  <si>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</si>
  <si>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</si>
  <si>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</si>
  <si>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</si>
  <si>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</si>
  <si>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</si>
  <si>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</si>
  <si>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</si>
  <si>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</si>
  <si>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</si>
  <si>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</si>
  <si>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</si>
  <si>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</si>
  <si>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</si>
  <si>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</si>
  <si>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</si>
  <si>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</si>
  <si>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</si>
  <si>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</si>
  <si>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</si>
  <si>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</si>
  <si>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</si>
  <si>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</si>
  <si>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</si>
  <si>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</si>
  <si>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</si>
  <si>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</si>
  <si>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</si>
  <si>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</si>
  <si>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</si>
  <si>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</si>
  <si>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</si>
  <si>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</si>
  <si>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</si>
  <si>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</si>
  <si>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</si>
  <si>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</si>
  <si>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</si>
  <si>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</si>
  <si>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</si>
  <si>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</si>
  <si>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</si>
  <si>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</si>
  <si>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</si>
  <si>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</si>
  <si>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</si>
  <si>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</si>
  <si>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</si>
  <si>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</si>
  <si>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</si>
  <si>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</si>
  <si>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</si>
  <si>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</si>
  <si>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</si>
  <si>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</si>
  <si>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</si>
  <si>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</si>
  <si>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</si>
  <si>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</si>
  <si>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</si>
  <si>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</si>
  <si>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</si>
  <si>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</si>
  <si>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</si>
  <si>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</si>
  <si>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</si>
  <si>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</si>
  <si>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</si>
  <si>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</si>
  <si>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</si>
  <si>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</si>
  <si>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</si>
  <si>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</si>
  <si>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</si>
  <si>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</si>
  <si>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</si>
  <si>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</si>
  <si>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</si>
  <si>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</si>
  <si>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</si>
  <si>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</si>
  <si>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</si>
  <si>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</si>
  <si>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</si>
  <si>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</si>
  <si>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</si>
  <si>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</si>
  <si>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</si>
  <si>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</si>
  <si>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</si>
  <si>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</si>
  <si>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</si>
  <si>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</si>
  <si>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</si>
  <si>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</si>
  <si>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</si>
  <si>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</si>
  <si>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</si>
  <si>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</si>
  <si>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</si>
  <si>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</si>
  <si>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</si>
  <si>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</si>
  <si>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</si>
  <si>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</si>
  <si>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</si>
  <si>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</si>
  <si>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</si>
  <si>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</si>
  <si>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</si>
  <si>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</si>
  <si>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</si>
  <si>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</si>
  <si>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</si>
  <si>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</si>
  <si>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</si>
  <si>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</si>
  <si>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</si>
  <si>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</si>
  <si>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</si>
  <si>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</si>
  <si>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</si>
  <si>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</si>
  <si>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</si>
  <si>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</si>
  <si>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</si>
  <si>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</si>
  <si>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</si>
  <si>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</si>
  <si>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</si>
  <si>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</si>
  <si>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</si>
  <si>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</si>
  <si>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</si>
  <si>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</si>
  <si>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</si>
  <si>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</si>
  <si>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</si>
  <si>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</si>
  <si>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</si>
  <si>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</si>
  <si>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</si>
  <si>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</si>
  <si>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</si>
  <si>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</si>
  <si>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</si>
  <si>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</si>
  <si>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</si>
  <si>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</si>
  <si>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</si>
  <si>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</si>
  <si>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</si>
  <si>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</si>
  <si>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</si>
  <si>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</si>
  <si>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</si>
  <si>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</si>
  <si>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</si>
  <si>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</si>
  <si>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</si>
  <si>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</si>
  <si>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</si>
  <si>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</si>
  <si>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</si>
  <si>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</si>
  <si>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</si>
  <si>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</si>
  <si>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</si>
  <si>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</si>
  <si>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</si>
  <si>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</si>
  <si>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</si>
  <si>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</si>
  <si>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</si>
  <si>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</si>
  <si>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</si>
  <si>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</si>
  <si>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</si>
  <si>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</si>
  <si>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</si>
  <si>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</si>
  <si>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</si>
  <si>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</si>
  <si>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</si>
  <si>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</si>
  <si>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</si>
  <si>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</si>
  <si>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</si>
  <si>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</si>
  <si>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</si>
  <si>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</si>
  <si>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</si>
  <si>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</si>
  <si>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</si>
  <si>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</si>
  <si>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</si>
  <si>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</si>
  <si>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</si>
  <si>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</si>
  <si>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</si>
  <si>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</si>
  <si>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</si>
  <si>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</si>
  <si>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</si>
  <si>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</si>
  <si>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</si>
  <si>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</si>
  <si>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</si>
  <si>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</si>
  <si>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</si>
  <si>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</si>
  <si>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</si>
  <si>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</si>
  <si>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</si>
  <si>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</si>
  <si>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</si>
  <si>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</si>
  <si>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</si>
  <si>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</si>
  <si>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</si>
  <si>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</si>
  <si>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</si>
  <si>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</si>
  <si>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</si>
  <si>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</si>
  <si>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</si>
  <si>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</si>
  <si>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</si>
  <si>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</si>
  <si>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</si>
  <si>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</si>
  <si>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</si>
  <si>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</si>
  <si>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</si>
  <si>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</si>
  <si>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</si>
  <si>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</si>
  <si>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</si>
  <si>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</si>
  <si>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</si>
  <si>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</si>
  <si>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</si>
  <si>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</si>
  <si>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</si>
  <si>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</si>
  <si>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</si>
  <si>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</si>
  <si>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</si>
  <si>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</si>
  <si>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</si>
  <si>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</si>
  <si>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</si>
  <si>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</si>
  <si>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</si>
  <si>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</si>
  <si>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</si>
  <si>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</si>
  <si>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</si>
  <si>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</si>
  <si>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</si>
  <si>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</si>
  <si>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</si>
  <si>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</si>
  <si>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</si>
  <si>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</si>
  <si>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</si>
  <si>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</si>
  <si>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</si>
  <si>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</si>
  <si>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</si>
  <si>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</si>
  <si>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</si>
  <si>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</si>
  <si>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</si>
  <si>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</si>
  <si>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</si>
  <si>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</si>
  <si>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</si>
  <si>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</si>
  <si>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</si>
  <si>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</si>
  <si>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</si>
  <si>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</si>
  <si>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</si>
  <si>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</si>
  <si>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</si>
  <si>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</si>
  <si>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</si>
  <si>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</si>
  <si>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</si>
  <si>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</si>
  <si>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</si>
  <si>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</si>
  <si>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</si>
  <si>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</si>
  <si>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</si>
  <si>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</si>
  <si>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</si>
  <si>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</si>
  <si>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</si>
  <si>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</si>
  <si>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</si>
  <si>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</si>
  <si>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</si>
  <si>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</si>
  <si>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</si>
  <si>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</si>
  <si>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</si>
  <si>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</si>
  <si>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</si>
  <si>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</si>
  <si>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</si>
  <si>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</si>
  <si>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</si>
  <si>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</si>
  <si>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</si>
  <si>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</si>
  <si>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</si>
  <si>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</si>
  <si>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</si>
  <si>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</si>
  <si>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</si>
  <si>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</si>
  <si>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</si>
  <si>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</si>
  <si>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</si>
  <si>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</si>
  <si>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</si>
  <si>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</si>
  <si>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</si>
  <si>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</si>
  <si>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</si>
  <si>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</si>
  <si>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</si>
  <si>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</si>
  <si>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</si>
  <si>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</si>
  <si>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</si>
  <si>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</si>
  <si>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</si>
  <si>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</si>
  <si>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</si>
  <si>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</si>
  <si>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</si>
  <si>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</si>
  <si>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</si>
  <si>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</si>
  <si>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</si>
  <si>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</si>
  <si>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</si>
  <si>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</si>
  <si>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</si>
  <si>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</si>
  <si>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</si>
  <si>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</si>
  <si>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</si>
  <si>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</si>
  <si>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</si>
  <si>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</si>
  <si>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</si>
  <si>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</si>
  <si>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</si>
  <si>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</si>
  <si>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</si>
  <si>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</si>
  <si>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</si>
  <si>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</si>
  <si>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</si>
  <si>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</si>
  <si>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</si>
  <si>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</si>
  <si>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</si>
  <si>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</si>
  <si>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</si>
  <si>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</si>
  <si>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</si>
  <si>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</si>
  <si>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</si>
  <si>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</si>
  <si>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</si>
  <si>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</si>
  <si>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</si>
  <si>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</si>
  <si>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</si>
  <si>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</si>
  <si>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</si>
  <si>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</si>
  <si>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</si>
  <si>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</si>
  <si>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</si>
  <si>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</si>
  <si>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</si>
  <si>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</si>
  <si>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</si>
  <si>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</si>
  <si>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</si>
  <si>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</si>
  <si>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</si>
  <si>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</si>
  <si>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</si>
  <si>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</si>
  <si>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</si>
  <si>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</si>
  <si>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</si>
  <si>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</si>
  <si>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</si>
  <si>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</si>
  <si>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</si>
  <si>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</si>
  <si>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</si>
  <si>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</si>
  <si>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</si>
  <si>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</si>
  <si>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</si>
  <si>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</si>
  <si>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</si>
  <si>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</si>
  <si>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</si>
  <si>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</si>
  <si>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</si>
  <si>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</si>
  <si>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</si>
  <si>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</si>
  <si>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</si>
  <si>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</si>
  <si>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</si>
  <si>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</si>
  <si>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</si>
  <si>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</si>
  <si>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</si>
  <si>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</si>
  <si>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</si>
  <si>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</si>
  <si>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</si>
  <si>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</si>
  <si>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</si>
  <si>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</si>
  <si>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</si>
  <si>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</si>
  <si>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</si>
  <si>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</si>
  <si>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</si>
  <si>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</si>
  <si>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</si>
  <si>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</si>
  <si>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</si>
  <si>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</si>
  <si>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</si>
  <si>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</si>
  <si>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</si>
  <si>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</si>
  <si>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</si>
  <si>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</si>
  <si>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</si>
  <si>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</si>
  <si>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</si>
  <si>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</si>
  <si>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</si>
  <si>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</si>
  <si>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</si>
  <si>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</si>
  <si>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</si>
  <si>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</si>
  <si>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</si>
  <si>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</si>
  <si>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</si>
  <si>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</si>
  <si>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</si>
  <si>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</si>
  <si>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</si>
  <si>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</si>
  <si>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</si>
  <si>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</si>
  <si>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</si>
  <si>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</si>
  <si>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</si>
  <si>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</si>
  <si>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</si>
  <si>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</si>
  <si>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</si>
  <si>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</si>
  <si>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</si>
  <si>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</si>
  <si>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</si>
  <si>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</si>
  <si>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</si>
  <si>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</si>
  <si>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</si>
  <si>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</si>
  <si>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</si>
  <si>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</si>
  <si>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</si>
  <si>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</si>
  <si>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</si>
  <si>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</si>
  <si>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</si>
  <si>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</si>
  <si>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</si>
  <si>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</si>
  <si>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</si>
  <si>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</si>
  <si>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</si>
  <si>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</si>
  <si>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</si>
  <si>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</si>
  <si>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</si>
  <si>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</si>
  <si>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</si>
  <si>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</si>
  <si>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</si>
  <si>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</si>
  <si>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</si>
  <si>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</si>
  <si>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</si>
  <si>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</si>
  <si>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</si>
  <si>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</si>
  <si>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</si>
  <si>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</si>
  <si>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</si>
  <si>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</si>
  <si>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</si>
  <si>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</si>
  <si>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</si>
  <si>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</si>
  <si>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</si>
  <si>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</si>
  <si>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</si>
  <si>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</si>
  <si>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</si>
  <si>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</si>
  <si>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</si>
  <si>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</si>
  <si>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</si>
  <si>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</si>
  <si>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</si>
  <si>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</si>
  <si>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</si>
  <si>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</si>
  <si>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</si>
  <si>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</si>
  <si>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</si>
  <si>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</si>
  <si>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</si>
  <si>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</si>
  <si>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</si>
  <si>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</si>
  <si>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</si>
  <si>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</si>
  <si>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</si>
  <si>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</si>
  <si>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</si>
  <si>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</si>
  <si>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</si>
  <si>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</si>
  <si>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</si>
  <si>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</si>
  <si>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</si>
  <si>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</si>
  <si>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</si>
  <si>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</si>
  <si>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</si>
  <si>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</si>
  <si>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</si>
  <si>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</si>
  <si>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</si>
  <si>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</si>
  <si>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</si>
  <si>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</si>
  <si>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</si>
  <si>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</si>
  <si>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</si>
  <si>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</si>
  <si>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</si>
  <si>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</si>
  <si>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</si>
  <si>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</si>
  <si>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</si>
  <si>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</si>
  <si>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</si>
  <si>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</si>
  <si>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</si>
  <si>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</si>
  <si>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</si>
  <si>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</si>
  <si>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</si>
  <si>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</si>
  <si>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</si>
  <si>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</si>
  <si>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</si>
  <si>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</si>
  <si>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</si>
  <si>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</si>
  <si>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</si>
  <si>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</si>
  <si>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</si>
  <si>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</si>
  <si>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</si>
  <si>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</si>
  <si>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</si>
  <si>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</si>
  <si>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</si>
  <si>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</si>
  <si>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</si>
  <si>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</si>
  <si>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</si>
  <si>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</si>
  <si>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</si>
  <si>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</si>
  <si>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</si>
  <si>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</si>
  <si>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</si>
  <si>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</si>
  <si>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</si>
  <si>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</si>
  <si>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</si>
  <si>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</si>
  <si>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</si>
  <si>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</si>
  <si>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</si>
  <si>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</si>
  <si>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</si>
  <si>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</si>
  <si>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</si>
  <si>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</si>
  <si>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</si>
  <si>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</si>
  <si>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</si>
  <si>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</si>
  <si>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</si>
  <si>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</si>
  <si>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</si>
  <si>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</si>
  <si>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</si>
  <si>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</si>
  <si>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</si>
  <si>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</si>
  <si>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</si>
  <si>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</si>
  <si>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</si>
  <si>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</si>
  <si>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</si>
  <si>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</si>
  <si>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</si>
  <si>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</si>
  <si>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</si>
  <si>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</si>
  <si>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</si>
  <si>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</si>
  <si>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</si>
  <si>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</si>
  <si>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</si>
  <si>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</si>
  <si>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</si>
  <si>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</si>
  <si>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</si>
  <si>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</si>
  <si>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</si>
  <si>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</si>
  <si>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</si>
  <si>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</si>
  <si>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</si>
  <si>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</si>
  <si>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</si>
  <si>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</si>
  <si>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</si>
  <si>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</si>
  <si>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</si>
  <si>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</si>
  <si>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</si>
  <si>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</si>
  <si>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</si>
  <si>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</si>
  <si>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</si>
  <si>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</si>
  <si>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</si>
  <si>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</si>
  <si>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</si>
  <si>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</si>
  <si>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</si>
  <si>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</si>
  <si>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</si>
  <si>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</si>
  <si>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</si>
  <si>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</si>
  <si>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</si>
  <si>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</si>
  <si>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</si>
  <si>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</si>
  <si>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</si>
  <si>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</si>
  <si>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</si>
  <si>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</si>
  <si>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</si>
  <si>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</si>
  <si>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</si>
  <si>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</si>
  <si>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</si>
  <si>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</si>
  <si>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</si>
  <si>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</si>
  <si>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</si>
  <si>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</si>
  <si>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</si>
  <si>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</si>
  <si>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</si>
  <si>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</si>
  <si>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</si>
  <si>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</si>
  <si>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</si>
  <si>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</si>
  <si>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</si>
  <si>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</si>
  <si>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</si>
  <si>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</si>
  <si>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</si>
  <si>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</si>
  <si>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</si>
  <si>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</si>
  <si>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</si>
  <si>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</si>
  <si>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</si>
  <si>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</si>
  <si>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</si>
  <si>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</si>
  <si>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</si>
  <si>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</si>
  <si>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</si>
  <si>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</si>
  <si>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</si>
  <si>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</si>
  <si>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</si>
  <si>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</si>
  <si>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</si>
  <si>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</si>
  <si>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</si>
  <si>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</si>
  <si>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</si>
  <si>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</si>
  <si>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</si>
  <si>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</si>
  <si>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</si>
  <si>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</si>
  <si>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</si>
  <si>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</si>
  <si>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</si>
  <si>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</si>
  <si>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</si>
  <si>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</si>
  <si>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</si>
  <si>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</si>
  <si>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</si>
  <si>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</si>
  <si>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</si>
  <si>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</si>
  <si>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</si>
  <si>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</si>
  <si>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</si>
  <si>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</si>
  <si>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</si>
  <si>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</si>
  <si>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</si>
  <si>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</si>
  <si>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</si>
  <si>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</si>
  <si>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</si>
  <si>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</si>
  <si>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</si>
  <si>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</si>
  <si>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</si>
  <si>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</si>
  <si>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</si>
  <si>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</si>
  <si>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</si>
  <si>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</si>
  <si>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</si>
  <si>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</si>
  <si>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</si>
  <si>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</si>
  <si>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</si>
  <si>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</si>
  <si>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</si>
  <si>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</si>
  <si>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</si>
  <si>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</si>
  <si>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</si>
  <si>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</si>
  <si>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</si>
  <si>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</si>
  <si>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</si>
  <si>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</si>
  <si>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</si>
  <si>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</si>
  <si>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</si>
  <si>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</si>
  <si>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</si>
  <si>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</si>
  <si>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</si>
  <si>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</si>
  <si>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</si>
  <si>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</si>
  <si>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</si>
  <si>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</si>
  <si>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</si>
  <si>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</si>
  <si>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</si>
  <si>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</si>
  <si>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</si>
  <si>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</si>
  <si>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</si>
  <si>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</si>
  <si>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</si>
  <si>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</si>
  <si>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</si>
  <si>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</si>
  <si>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</si>
  <si>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</si>
  <si>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</si>
  <si>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</si>
  <si>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</si>
  <si>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</si>
  <si>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</si>
  <si>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</si>
  <si>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</si>
  <si>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</si>
  <si>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</si>
  <si>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</si>
  <si>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</si>
  <si>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</si>
  <si>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</si>
  <si>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</si>
  <si>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</si>
  <si>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</si>
  <si>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</si>
  <si>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</si>
  <si>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</si>
  <si>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</si>
  <si>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</si>
  <si>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</si>
  <si>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</si>
  <si>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</si>
  <si>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</si>
  <si>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</si>
  <si>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</si>
  <si>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</si>
  <si>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</si>
  <si>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</si>
  <si>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</si>
  <si>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</si>
  <si>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</si>
  <si>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</si>
  <si>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</si>
  <si>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</si>
  <si>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</si>
  <si>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</si>
  <si>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</si>
  <si>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</si>
  <si>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</si>
  <si>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</si>
  <si>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</si>
  <si>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</si>
  <si>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</si>
  <si>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</si>
  <si>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</si>
  <si>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</si>
  <si>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</si>
  <si>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</si>
  <si>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</si>
  <si>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</si>
  <si>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</si>
  <si>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</si>
  <si>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</si>
  <si>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</si>
  <si>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</si>
  <si>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</si>
  <si>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</si>
  <si>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</si>
  <si>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</si>
  <si>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</si>
  <si>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</si>
  <si>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</si>
  <si>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</si>
  <si>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</si>
  <si>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</si>
  <si>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</si>
  <si>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</si>
  <si>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</si>
  <si>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</si>
  <si>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</si>
  <si>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</si>
  <si>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</si>
  <si>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</si>
  <si>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</si>
  <si>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</si>
  <si>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</si>
  <si>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</si>
  <si>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</si>
  <si>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</si>
  <si>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</si>
  <si>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</si>
  <si>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</si>
  <si>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</si>
  <si>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</si>
  <si>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</si>
  <si>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</si>
  <si>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</si>
  <si>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</si>
  <si>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</si>
  <si>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</si>
  <si>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</si>
  <si>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</si>
  <si>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</si>
  <si>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</si>
  <si>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</si>
  <si>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</si>
  <si>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</si>
  <si>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</si>
  <si>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</si>
  <si>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</si>
  <si>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</si>
  <si>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</si>
  <si>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</si>
  <si>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</si>
  <si>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</si>
  <si>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</si>
  <si>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</si>
  <si>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</si>
  <si>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</si>
  <si>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</si>
  <si>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</si>
  <si>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</si>
  <si>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</si>
  <si>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</si>
  <si>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</si>
  <si>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</si>
  <si>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</si>
  <si>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</si>
  <si>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</si>
  <si>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</si>
  <si>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</si>
  <si>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</si>
  <si>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</si>
  <si>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</si>
  <si>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</si>
  <si>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</si>
  <si>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</si>
  <si>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</si>
  <si>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</si>
  <si>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</si>
  <si>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</si>
  <si>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</si>
  <si>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</si>
  <si>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</si>
  <si>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</si>
  <si>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</si>
  <si>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</si>
  <si>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</si>
  <si>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</si>
  <si>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</si>
  <si>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</si>
  <si>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</si>
  <si>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</si>
  <si>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</si>
  <si>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</si>
  <si>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</si>
  <si>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</si>
  <si>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</si>
  <si>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</si>
  <si>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</si>
  <si>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</si>
  <si>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</si>
  <si>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</si>
  <si>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</si>
  <si>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</si>
  <si>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</si>
  <si>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</si>
  <si>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</si>
  <si>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</si>
  <si>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</si>
  <si>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</si>
  <si>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</si>
  <si>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</si>
  <si>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</si>
  <si>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</si>
  <si>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</si>
  <si>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</si>
  <si>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</si>
  <si>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</si>
  <si>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</si>
  <si>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</si>
  <si>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</si>
  <si>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</si>
  <si>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</si>
  <si>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</si>
  <si>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</si>
  <si>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</si>
  <si>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</si>
  <si>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</si>
  <si>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</si>
  <si>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</si>
  <si>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</si>
  <si>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</si>
  <si>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</si>
  <si>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</si>
  <si>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</si>
  <si>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</si>
  <si>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</si>
  <si>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</si>
  <si>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</si>
  <si>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</si>
  <si>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</si>
  <si>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</si>
  <si>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</si>
  <si>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</si>
  <si>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</si>
  <si>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</si>
  <si>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</si>
  <si>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</si>
  <si>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</si>
  <si>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</si>
  <si>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</si>
  <si>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</si>
  <si>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</si>
  <si>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</si>
  <si>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</si>
  <si>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</si>
  <si>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</si>
  <si>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</si>
  <si>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</si>
  <si>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</si>
  <si>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</si>
  <si>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</si>
  <si>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</si>
  <si>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</si>
  <si>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</si>
  <si>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</si>
  <si>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</si>
  <si>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</si>
  <si>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</si>
  <si>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</si>
  <si>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</si>
  <si>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</si>
  <si>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</si>
  <si>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</si>
  <si>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</si>
  <si>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</si>
  <si>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</si>
  <si>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</si>
  <si>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</si>
  <si>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</si>
  <si>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</si>
  <si>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</si>
  <si>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</si>
  <si>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</si>
  <si>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</si>
  <si>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</si>
  <si>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</si>
  <si>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</si>
  <si>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</si>
  <si>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</si>
  <si>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</si>
  <si>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</si>
  <si>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</si>
  <si>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</si>
  <si>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</si>
  <si>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</si>
  <si>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</si>
  <si>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</si>
  <si>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</si>
  <si>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</si>
  <si>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</si>
  <si>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</si>
  <si>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</si>
  <si>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</si>
  <si>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</si>
  <si>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</si>
  <si>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</si>
  <si>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</si>
  <si>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</si>
  <si>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</si>
  <si>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</si>
  <si>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</si>
  <si>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</si>
  <si>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</si>
  <si>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</si>
  <si>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</si>
  <si>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</si>
  <si>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</si>
  <si>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</si>
  <si>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</si>
  <si>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</si>
  <si>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</si>
  <si>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</si>
  <si>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</si>
  <si>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</si>
  <si>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</si>
  <si>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</si>
  <si>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</si>
  <si>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</si>
  <si>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</si>
  <si>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</si>
  <si>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</si>
  <si>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</si>
  <si>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</si>
  <si>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</si>
  <si>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</si>
  <si>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</si>
  <si>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</si>
  <si>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</si>
  <si>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</si>
  <si>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</si>
  <si>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</si>
  <si>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</si>
  <si>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</si>
  <si>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</si>
  <si>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</si>
  <si>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</si>
  <si>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</si>
  <si>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</si>
  <si>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</si>
  <si>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</si>
  <si>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</si>
  <si>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</si>
  <si>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</si>
  <si>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</si>
  <si>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</si>
  <si>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</si>
  <si>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</si>
  <si>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</si>
  <si>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</si>
  <si>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</si>
  <si>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</si>
  <si>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</si>
  <si>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</si>
  <si>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</si>
  <si>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</si>
  <si>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</si>
  <si>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</si>
  <si>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</si>
  <si>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</si>
  <si>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</si>
  <si>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</si>
  <si>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</si>
  <si>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</si>
  <si>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</si>
  <si>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</si>
  <si>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</si>
  <si>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</si>
  <si>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</si>
  <si>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</si>
  <si>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</si>
  <si>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</si>
  <si>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</si>
  <si>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</si>
  <si>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</si>
  <si>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</si>
  <si>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</si>
  <si>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</si>
  <si>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</si>
  <si>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</si>
  <si>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</si>
  <si>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</si>
  <si>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</si>
  <si>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</si>
  <si>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</si>
  <si>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</si>
  <si>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</si>
  <si>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</si>
  <si>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</si>
  <si>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</si>
  <si>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</si>
  <si>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</si>
  <si>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</si>
  <si>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</si>
  <si>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</si>
  <si>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</si>
  <si>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</si>
  <si>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</si>
  <si>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</si>
  <si>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</si>
  <si>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</si>
  <si>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</si>
  <si>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</si>
  <si>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</si>
  <si>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</si>
  <si>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</si>
  <si>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</si>
  <si>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</si>
  <si>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</si>
  <si>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</si>
  <si>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</si>
  <si>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</si>
  <si>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</si>
  <si>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</si>
  <si>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</si>
  <si>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</si>
  <si>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</si>
  <si>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</si>
  <si>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</si>
  <si>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</si>
  <si>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</si>
  <si>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</si>
  <si>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</si>
  <si>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</si>
  <si>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</si>
  <si>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</si>
  <si>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</si>
  <si>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</si>
  <si>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</si>
  <si>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</si>
  <si>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</si>
  <si>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</si>
  <si>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</si>
  <si>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</si>
  <si>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</si>
  <si>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</si>
  <si>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</si>
  <si>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</si>
  <si>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</si>
  <si>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</si>
  <si>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</si>
  <si>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</si>
  <si>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</si>
  <si>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</si>
  <si>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</si>
  <si>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</si>
  <si>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</si>
  <si>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</si>
  <si>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</si>
  <si>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</si>
  <si>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</si>
  <si>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</si>
  <si>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</si>
  <si>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</si>
  <si>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</si>
  <si>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</si>
  <si>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</si>
  <si>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</si>
  <si>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</si>
  <si>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</si>
  <si>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</si>
  <si>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</si>
  <si>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</si>
  <si>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</si>
  <si>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</si>
  <si>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</si>
  <si>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</si>
  <si>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</si>
  <si>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</si>
  <si>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</si>
  <si>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</si>
  <si>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</si>
  <si>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</si>
  <si>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</si>
  <si>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</si>
  <si>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</si>
  <si>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</si>
  <si>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</si>
  <si>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</si>
  <si>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</si>
  <si>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</si>
  <si>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</si>
  <si>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</si>
  <si>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</si>
  <si>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</si>
  <si>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</si>
  <si>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</si>
  <si>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</si>
  <si>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</si>
  <si>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</si>
  <si>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</si>
  <si>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</si>
  <si>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</si>
  <si>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</si>
  <si>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</si>
  <si>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</si>
  <si>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</si>
  <si>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</si>
  <si>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</si>
  <si>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</si>
  <si>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</si>
  <si>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</si>
  <si>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</si>
  <si>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</si>
  <si>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</si>
  <si>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</si>
  <si>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</si>
  <si>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</si>
  <si>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</si>
  <si>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</si>
  <si>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</si>
  <si>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</si>
  <si>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</si>
  <si>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</si>
  <si>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</si>
  <si>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</si>
  <si>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</si>
  <si>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</si>
  <si>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</si>
  <si>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</si>
  <si>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</si>
  <si>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</si>
  <si>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</si>
  <si>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</si>
  <si>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</si>
  <si>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</si>
  <si>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</si>
  <si>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</si>
  <si>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</si>
  <si>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</si>
  <si>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</si>
  <si>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</si>
  <si>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</si>
  <si>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</si>
  <si>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</si>
  <si>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</si>
  <si>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</si>
  <si>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</si>
  <si>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</si>
  <si>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</si>
  <si>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</si>
  <si>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</si>
  <si>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</si>
  <si>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</si>
  <si>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</si>
  <si>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</si>
  <si>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</si>
  <si>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</si>
  <si>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</si>
  <si>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</si>
  <si>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</si>
  <si>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</si>
  <si>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</si>
  <si>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</si>
  <si>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</si>
  <si>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</si>
  <si>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</si>
  <si>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</si>
  <si>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</si>
  <si>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</si>
  <si>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</si>
  <si>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</si>
  <si>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</si>
  <si>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</si>
  <si>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</si>
  <si>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</si>
  <si>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</si>
  <si>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</si>
  <si>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</si>
  <si>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</si>
  <si>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</si>
  <si>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</si>
  <si>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</si>
  <si>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</si>
  <si>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</si>
  <si>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</si>
  <si>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</si>
  <si>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</si>
  <si>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</si>
  <si>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</si>
  <si>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</si>
  <si>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</si>
  <si>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</si>
  <si>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</si>
  <si>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</si>
  <si>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</si>
  <si>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</si>
  <si>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</si>
  <si>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</si>
  <si>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</si>
  <si>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</si>
  <si>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</si>
  <si>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</si>
  <si>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</si>
  <si>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</si>
  <si>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</si>
  <si>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</si>
  <si>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</si>
  <si>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</si>
  <si>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</si>
  <si>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</si>
  <si>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</si>
  <si>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</si>
  <si>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</si>
  <si>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</si>
  <si>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</si>
  <si>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</si>
  <si>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</si>
  <si>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</si>
  <si>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</si>
  <si>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</si>
  <si>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</si>
  <si>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</si>
  <si>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</si>
  <si>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</si>
  <si>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</si>
  <si>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</si>
  <si>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</si>
  <si>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</si>
  <si>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</si>
  <si>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</si>
  <si>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</si>
  <si>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</si>
  <si>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</si>
  <si>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</si>
  <si>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</si>
  <si>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</si>
  <si>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</si>
  <si>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</si>
  <si>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</si>
  <si>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</si>
  <si>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</si>
  <si>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</si>
  <si>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</si>
  <si>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</si>
  <si>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</si>
  <si>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</si>
  <si>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</si>
  <si>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</si>
  <si>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</si>
  <si>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</si>
  <si>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</si>
  <si>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</si>
  <si>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</si>
  <si>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</si>
  <si>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</si>
  <si>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</si>
  <si>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</si>
  <si>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</si>
  <si>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</si>
  <si>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</si>
  <si>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</si>
  <si>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</si>
  <si>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</si>
  <si>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</si>
  <si>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</si>
  <si>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</si>
  <si>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</si>
  <si>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</si>
  <si>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</si>
  <si>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</si>
  <si>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</si>
  <si>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</si>
  <si>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</si>
  <si>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</si>
  <si>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</si>
  <si>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</si>
  <si>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</si>
  <si>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</si>
  <si>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</si>
  <si>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</si>
  <si>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</si>
  <si>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</si>
  <si>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</si>
  <si>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</si>
  <si>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</si>
  <si>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</si>
  <si>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</si>
  <si>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</si>
  <si>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</si>
  <si>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</si>
  <si>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</si>
  <si>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</si>
  <si>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</si>
  <si>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</si>
  <si>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</si>
  <si>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</si>
  <si>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</si>
  <si>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</si>
  <si>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</si>
  <si>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</si>
  <si>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</si>
  <si>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</si>
  <si>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</si>
  <si>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</si>
  <si>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</si>
  <si>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</si>
  <si>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</si>
  <si>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</si>
  <si>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</si>
  <si>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</si>
  <si>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</si>
  <si>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</si>
  <si>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</si>
  <si>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</si>
  <si>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</si>
  <si>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</si>
  <si>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</si>
  <si>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</si>
  <si>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</si>
  <si>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</si>
  <si>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</si>
  <si>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</si>
  <si>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</si>
  <si>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</si>
  <si>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</si>
  <si>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</si>
  <si>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</si>
  <si>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</si>
  <si>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</si>
  <si>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</si>
  <si>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</si>
  <si>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</si>
  <si>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</si>
  <si>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</si>
  <si>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</si>
  <si>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</si>
  <si>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</si>
  <si>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</si>
  <si>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</si>
  <si>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</si>
  <si>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</si>
  <si>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</si>
  <si>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</si>
  <si>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</si>
  <si>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</si>
  <si>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</si>
  <si>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</si>
  <si>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</si>
  <si>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</si>
  <si>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</si>
  <si>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</si>
  <si>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</si>
  <si>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</si>
  <si>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</si>
  <si>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</si>
  <si>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</si>
  <si>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</si>
  <si>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</si>
  <si>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</si>
  <si>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</si>
  <si>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</si>
  <si>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</si>
  <si>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</si>
  <si>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</si>
  <si>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</si>
  <si>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</si>
  <si>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</si>
  <si>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</si>
  <si>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</si>
  <si>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</si>
  <si>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</si>
  <si>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</si>
  <si>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</si>
  <si>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</si>
  <si>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</si>
  <si>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</si>
  <si>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</si>
  <si>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</si>
  <si>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</si>
  <si>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</si>
  <si>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</si>
  <si>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</si>
  <si>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</si>
  <si>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</si>
  <si>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</si>
  <si>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</si>
  <si>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</si>
  <si>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</si>
  <si>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</si>
  <si>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</si>
  <si>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</si>
  <si>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</si>
  <si>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</si>
  <si>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</si>
  <si>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</si>
  <si>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</si>
  <si>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</si>
  <si>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</si>
  <si>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</si>
  <si>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</si>
  <si>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</si>
  <si>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</si>
  <si>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</si>
  <si>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</si>
  <si>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</si>
  <si>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</si>
  <si>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</si>
  <si>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</si>
  <si>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</si>
  <si>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</si>
  <si>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</si>
  <si>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</si>
  <si>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</si>
  <si>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</si>
  <si>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</si>
  <si>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</si>
  <si>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</si>
  <si>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</si>
  <si>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</si>
  <si>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</si>
  <si>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</si>
  <si>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</si>
  <si>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</si>
  <si>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</si>
  <si>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</si>
  <si>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</si>
  <si>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</si>
  <si>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</si>
  <si>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</si>
  <si>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</si>
  <si>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</si>
  <si>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</si>
  <si>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</si>
  <si>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</si>
  <si>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</si>
  <si>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</si>
  <si>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</si>
  <si>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</si>
  <si>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</si>
  <si>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</si>
  <si>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</si>
  <si>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</si>
  <si>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</si>
  <si>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</si>
  <si>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</si>
  <si>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</si>
  <si>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</si>
  <si>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</si>
  <si>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</si>
  <si>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</si>
  <si>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</si>
  <si>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</si>
  <si>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</si>
  <si>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</si>
  <si>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</si>
  <si>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</si>
  <si>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</si>
  <si>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</si>
  <si>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</si>
  <si>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</si>
  <si>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</si>
  <si>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</si>
  <si>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</si>
  <si>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</si>
  <si>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</si>
  <si>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</si>
  <si>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</si>
  <si>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</si>
  <si>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</si>
  <si>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</si>
  <si>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</si>
  <si>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</si>
  <si>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</si>
  <si>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</si>
  <si>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</si>
  <si>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</si>
  <si>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</si>
  <si>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</si>
  <si>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</si>
  <si>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</si>
  <si>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</si>
  <si>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</si>
  <si>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</si>
  <si>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</si>
  <si>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</si>
  <si>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</si>
  <si>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</si>
  <si>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</si>
  <si>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</si>
  <si>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</si>
  <si>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</si>
  <si>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</si>
  <si>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</si>
  <si>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</si>
  <si>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</si>
  <si>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</si>
  <si>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</si>
  <si>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</si>
  <si>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</si>
  <si>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</si>
  <si>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</si>
  <si>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</si>
  <si>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</si>
  <si>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</si>
  <si>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</si>
  <si>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</si>
  <si>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</si>
  <si>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</si>
  <si>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</si>
  <si>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</si>
  <si>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</si>
  <si>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</si>
  <si>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</si>
  <si>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</si>
  <si>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</si>
  <si>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</si>
  <si>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</si>
  <si>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</si>
  <si>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</si>
  <si>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</si>
  <si>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</si>
  <si>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</si>
  <si>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</si>
  <si>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</si>
  <si>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</si>
  <si>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</si>
  <si>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</si>
  <si>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</si>
  <si>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</si>
  <si>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</si>
  <si>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</si>
  <si>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</si>
  <si>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</si>
  <si>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</si>
  <si>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</si>
  <si>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</si>
  <si>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</si>
  <si>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</si>
  <si>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</si>
  <si>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</si>
  <si>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</si>
  <si>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</si>
  <si>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</si>
  <si>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</si>
  <si>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</si>
  <si>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</si>
  <si>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</si>
  <si>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</si>
  <si>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</si>
  <si>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</si>
  <si>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</si>
  <si>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</si>
  <si>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</si>
  <si>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</si>
  <si>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</si>
  <si>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</si>
  <si>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</si>
  <si>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</si>
  <si>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</si>
  <si>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</si>
  <si>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</si>
  <si>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</si>
  <si>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</si>
  <si>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</si>
  <si>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</si>
  <si>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</si>
  <si>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</si>
  <si>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</si>
  <si>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</si>
  <si>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</si>
  <si>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</si>
  <si>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</si>
  <si>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</si>
  <si>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</si>
  <si>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</si>
  <si>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</si>
  <si>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</si>
  <si>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</si>
  <si>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</si>
  <si>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</si>
  <si>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</si>
  <si>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</si>
  <si>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</si>
  <si>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</si>
  <si>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</si>
  <si>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</si>
  <si>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</si>
  <si>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</si>
  <si>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</si>
  <si>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</si>
  <si>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</si>
  <si>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</si>
  <si>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</si>
  <si>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</si>
  <si>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</si>
  <si>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</si>
  <si>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</si>
  <si>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</si>
  <si>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</si>
  <si>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</si>
  <si>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</si>
  <si>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</si>
  <si>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</si>
  <si>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</si>
  <si>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</si>
  <si>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</si>
  <si>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</si>
  <si>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</si>
  <si>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</si>
  <si>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</si>
  <si>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</si>
  <si>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</si>
  <si>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</si>
  <si>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</si>
  <si>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</si>
  <si>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</si>
  <si>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</si>
  <si>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</si>
  <si>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</si>
  <si>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</si>
  <si>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</si>
  <si>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</si>
  <si>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</si>
  <si>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</si>
  <si>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</si>
  <si>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</si>
  <si>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</si>
  <si>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</si>
  <si>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</si>
  <si>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</si>
  <si>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</si>
  <si>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</si>
  <si>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</si>
  <si>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</si>
  <si>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</si>
  <si>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</si>
  <si>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</si>
  <si>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</si>
  <si>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</si>
  <si>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</si>
  <si>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</si>
  <si>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</si>
  <si>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</si>
  <si>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</si>
  <si>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</si>
  <si>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</si>
  <si>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</si>
  <si>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</si>
  <si>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</si>
  <si>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</si>
  <si>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</si>
  <si>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</si>
  <si>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</si>
  <si>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</si>
  <si>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</si>
  <si>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</si>
  <si>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</si>
  <si>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</si>
  <si>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</si>
  <si>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</si>
  <si>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</si>
  <si>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</si>
  <si>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</si>
  <si>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</si>
  <si>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</si>
  <si>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</si>
  <si>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</si>
  <si>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</si>
  <si>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</si>
  <si>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</si>
  <si>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</si>
  <si>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</si>
  <si>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</si>
  <si>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</si>
  <si>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</si>
  <si>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</si>
  <si>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</si>
  <si>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</si>
  <si>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</si>
  <si>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</si>
  <si>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</si>
  <si>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</si>
  <si>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</si>
  <si>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</si>
  <si>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</si>
  <si>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</si>
  <si>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</si>
  <si>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</si>
  <si>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</si>
  <si>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</si>
  <si>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</si>
  <si>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</si>
  <si>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</si>
  <si>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</si>
  <si>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</si>
  <si>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</si>
  <si>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</si>
  <si>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</si>
  <si>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</si>
  <si>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</si>
  <si>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</si>
  <si>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</si>
  <si>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</si>
  <si>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</si>
  <si>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</si>
  <si>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</si>
  <si>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</si>
  <si>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</si>
  <si>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</si>
  <si>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</si>
  <si>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</si>
  <si>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</si>
  <si>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</si>
  <si>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</si>
  <si>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</si>
  <si>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</si>
  <si>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</si>
  <si>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</si>
  <si>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</si>
  <si>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</si>
  <si>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</si>
  <si>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</si>
  <si>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</si>
  <si>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</si>
  <si>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</si>
  <si>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</si>
  <si>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</si>
  <si>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</si>
  <si>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</si>
  <si>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</si>
  <si>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</si>
  <si>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</si>
  <si>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</si>
  <si>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</si>
  <si>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</si>
  <si>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</si>
  <si>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</si>
  <si>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</si>
  <si>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</si>
  <si>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</si>
  <si>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</si>
  <si>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</si>
  <si>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</si>
  <si>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</si>
  <si>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</si>
  <si>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</si>
  <si>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</si>
  <si>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</si>
  <si>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</si>
  <si>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</si>
  <si>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</si>
  <si>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</si>
  <si>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</si>
  <si>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</si>
  <si>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</si>
  <si>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</si>
  <si>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</si>
  <si>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</si>
  <si>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</si>
  <si>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</si>
  <si>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</si>
  <si>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</si>
  <si>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</si>
  <si>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</si>
  <si>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</si>
  <si>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</si>
  <si>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</si>
  <si>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</si>
  <si>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</si>
  <si>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</si>
  <si>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</si>
  <si>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</si>
  <si>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</si>
  <si>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</si>
  <si>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</si>
  <si>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</si>
  <si>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</si>
  <si>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</si>
  <si>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</si>
  <si>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</si>
  <si>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</si>
  <si>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</si>
  <si>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</si>
  <si>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</si>
  <si>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</si>
  <si>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</si>
  <si>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</si>
  <si>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</si>
  <si>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</si>
  <si>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</si>
  <si>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</si>
  <si>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</si>
  <si>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</si>
  <si>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</si>
  <si>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</si>
  <si>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</si>
  <si>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</si>
  <si>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</si>
  <si>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</si>
  <si>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</si>
  <si>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</si>
  <si>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</si>
  <si>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</si>
  <si>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</si>
  <si>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</si>
  <si>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</si>
  <si>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</si>
  <si>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</si>
  <si>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</si>
  <si>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</si>
  <si>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</si>
  <si>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</si>
  <si>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</si>
  <si>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</si>
  <si>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</si>
  <si>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</si>
  <si>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</si>
  <si>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</si>
  <si>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</si>
  <si>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</si>
  <si>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</si>
  <si>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</si>
  <si>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</si>
  <si>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</si>
  <si>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</si>
  <si>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</si>
  <si>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</si>
  <si>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</si>
  <si>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</si>
  <si>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</si>
  <si>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</si>
  <si>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</si>
  <si>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</si>
  <si>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</si>
  <si>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</si>
  <si>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</si>
  <si>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</si>
  <si>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</si>
  <si>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</si>
  <si>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</si>
  <si>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</si>
  <si>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</si>
  <si>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</si>
  <si>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</si>
  <si>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</si>
  <si>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</si>
  <si>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</si>
  <si>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</si>
  <si>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</si>
  <si>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</si>
  <si>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</si>
  <si>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</si>
  <si>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</si>
  <si>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</si>
  <si>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</si>
  <si>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</si>
  <si>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</si>
  <si>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</si>
  <si>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</si>
  <si>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</si>
  <si>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</si>
  <si>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</si>
  <si>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</si>
  <si>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</si>
  <si>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</si>
  <si>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</si>
  <si>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</si>
  <si>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</si>
  <si>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</si>
  <si>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</si>
  <si>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</si>
  <si>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</si>
  <si>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</si>
  <si>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</si>
  <si>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</si>
  <si>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</si>
  <si>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</si>
  <si>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</si>
  <si>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</si>
  <si>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</si>
  <si>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</si>
  <si>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</si>
  <si>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</si>
  <si>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</si>
  <si>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</si>
  <si>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</si>
  <si>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</si>
  <si>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</si>
  <si>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</si>
  <si>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</si>
  <si>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</si>
  <si>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</si>
  <si>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</si>
  <si>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</si>
  <si>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</si>
  <si>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</si>
  <si>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</si>
  <si>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</si>
  <si>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</si>
  <si>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</si>
  <si>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</si>
  <si>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</si>
  <si>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</si>
  <si>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</si>
  <si>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</si>
  <si>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</si>
  <si>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</si>
  <si>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</si>
  <si>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</si>
  <si>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</si>
  <si>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</si>
  <si>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</si>
  <si>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</si>
  <si>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</si>
  <si>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</si>
  <si>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</si>
  <si>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</si>
  <si>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</si>
  <si>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</si>
  <si>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</si>
  <si>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</si>
  <si>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</si>
  <si>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</si>
  <si>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</si>
  <si>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</si>
  <si>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</si>
  <si>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</si>
  <si>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</si>
  <si>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</si>
  <si>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</si>
  <si>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</si>
  <si>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</si>
  <si>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</si>
  <si>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</si>
  <si>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</si>
  <si>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</si>
  <si>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</si>
  <si>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</si>
  <si>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</si>
  <si>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</si>
  <si>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</si>
  <si>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</si>
  <si>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</si>
  <si>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</si>
  <si>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</si>
  <si>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</si>
  <si>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</si>
  <si>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</si>
  <si>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</si>
  <si>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</si>
  <si>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</si>
  <si>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</si>
  <si>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</si>
  <si>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</si>
  <si>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</si>
  <si>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</si>
  <si>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</si>
  <si>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</si>
  <si>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</si>
  <si>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</si>
  <si>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</si>
  <si>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</si>
  <si>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</si>
  <si>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</si>
  <si>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</si>
  <si>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</si>
  <si>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</si>
  <si>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</si>
  <si>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</si>
  <si>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</si>
  <si>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</si>
  <si>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</si>
  <si>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</si>
  <si>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</si>
  <si>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</si>
  <si>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</si>
  <si>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</si>
  <si>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</si>
  <si>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</si>
  <si>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</si>
  <si>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</si>
  <si>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</si>
  <si>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</si>
  <si>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</si>
  <si>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</si>
  <si>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</si>
  <si>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</si>
  <si>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</si>
  <si>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</si>
  <si>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</si>
  <si>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</si>
  <si>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</si>
  <si>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</si>
  <si>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</si>
  <si>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</si>
  <si>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</si>
  <si>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</si>
  <si>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</si>
  <si>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</si>
  <si>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</si>
  <si>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</si>
  <si>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</si>
  <si>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</si>
  <si>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</si>
  <si>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</si>
  <si>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</si>
  <si>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</si>
  <si>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</si>
  <si>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</si>
  <si>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</si>
  <si>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</si>
  <si>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</si>
  <si>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</si>
  <si>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</si>
  <si>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</si>
  <si>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</si>
  <si>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</si>
  <si>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</si>
  <si>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</si>
  <si>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</si>
  <si>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</si>
  <si>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</si>
  <si>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</si>
  <si>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</si>
  <si>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</si>
  <si>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</si>
  <si>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</si>
  <si>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</si>
  <si>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</si>
  <si>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</si>
  <si>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</si>
  <si>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</si>
  <si>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</si>
  <si>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</si>
  <si>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</si>
  <si>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</si>
  <si>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</si>
  <si>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</si>
  <si>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</si>
  <si>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</si>
  <si>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</si>
  <si>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</si>
  <si>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</si>
  <si>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</si>
  <si>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</si>
  <si>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</si>
  <si>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</si>
  <si>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</si>
  <si>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</si>
  <si>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</si>
  <si>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</si>
  <si>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</si>
  <si>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</si>
  <si>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</si>
  <si>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</si>
  <si>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</si>
  <si>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</si>
  <si>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</si>
  <si>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</si>
  <si>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</si>
  <si>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</si>
  <si>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</si>
  <si>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</si>
  <si>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</si>
  <si>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</si>
  <si>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</si>
  <si>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</si>
  <si>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</si>
  <si>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</si>
  <si>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</si>
  <si>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</si>
  <si>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</si>
  <si>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</si>
  <si>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</si>
  <si>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</si>
  <si>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</si>
  <si>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</si>
  <si>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</si>
  <si>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</si>
  <si>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</si>
  <si>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</si>
  <si>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</si>
  <si>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</si>
  <si>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</si>
  <si>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</si>
  <si>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</si>
  <si>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</si>
  <si>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</si>
  <si>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</si>
  <si>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</si>
  <si>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</si>
  <si>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</si>
  <si>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</si>
  <si>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</si>
  <si>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</si>
  <si>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</si>
  <si>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</si>
  <si>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</si>
  <si>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</si>
  <si>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</si>
  <si>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</si>
  <si>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</si>
  <si>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</si>
  <si>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</si>
  <si>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</si>
  <si>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</si>
  <si>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</si>
  <si>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</si>
  <si>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</si>
  <si>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</si>
  <si>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</si>
  <si>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</si>
  <si>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</si>
  <si>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</si>
  <si>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</si>
  <si>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</si>
  <si>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</si>
  <si>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</si>
  <si>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</si>
  <si>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</si>
  <si>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</si>
  <si>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</si>
  <si>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</si>
  <si>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</si>
  <si>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</si>
  <si>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</si>
  <si>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</si>
  <si>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</si>
  <si>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</si>
  <si>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</si>
  <si>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</si>
  <si>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</si>
  <si>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</si>
  <si>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</si>
  <si>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</si>
  <si>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</si>
  <si>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</si>
  <si>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</si>
  <si>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</si>
  <si>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</si>
  <si>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</si>
  <si>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</si>
  <si>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</si>
  <si>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</si>
  <si>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</si>
  <si>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</si>
  <si>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</si>
  <si>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</si>
  <si>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</si>
  <si>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</si>
  <si>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</si>
  <si>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</si>
  <si>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</si>
  <si>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</si>
  <si>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</si>
  <si>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</si>
  <si>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</si>
  <si>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</si>
  <si>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</si>
  <si>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</si>
  <si>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</si>
  <si>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</si>
  <si>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</si>
  <si>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</si>
  <si>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</si>
  <si>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</si>
  <si>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</si>
  <si>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</si>
  <si>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</si>
  <si>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</si>
  <si>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</si>
  <si>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</si>
  <si>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</si>
  <si>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</si>
  <si>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</si>
  <si>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</si>
  <si>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</si>
  <si>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</si>
  <si>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</si>
  <si>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</si>
  <si>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</si>
  <si>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</si>
  <si>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</si>
  <si>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</si>
  <si>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</si>
  <si>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</si>
  <si>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</si>
  <si>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</si>
  <si>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</si>
  <si>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</si>
  <si>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</si>
  <si>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</si>
  <si>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</si>
  <si>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</si>
  <si>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</si>
  <si>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</si>
  <si>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</si>
  <si>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</si>
  <si>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</si>
  <si>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</si>
  <si>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</si>
  <si>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</si>
  <si>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</si>
  <si>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</si>
  <si>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</si>
  <si>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</si>
  <si>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</si>
  <si>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</si>
  <si>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</si>
  <si>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</si>
  <si>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</si>
  <si>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</si>
  <si>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</si>
  <si>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</si>
  <si>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</si>
  <si>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</si>
  <si>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</si>
  <si>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</si>
  <si>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</si>
  <si>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</si>
  <si>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</si>
  <si>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</si>
  <si>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</si>
  <si>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</si>
  <si>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</si>
  <si>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</si>
  <si>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</si>
  <si>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</si>
  <si>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</si>
  <si>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</si>
  <si>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</si>
  <si>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</si>
  <si>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</si>
  <si>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</si>
  <si>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</si>
  <si>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</si>
  <si>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</si>
  <si>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</si>
  <si>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</si>
  <si>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</si>
  <si>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</si>
  <si>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</si>
  <si>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</si>
  <si>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</si>
  <si>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</si>
  <si>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</si>
  <si>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</si>
  <si>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</si>
  <si>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</si>
  <si>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</si>
  <si>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</si>
  <si>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</si>
  <si>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</si>
  <si>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</si>
  <si>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</si>
  <si>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</si>
  <si>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</si>
  <si>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</si>
  <si>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</si>
  <si>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</si>
  <si>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</si>
  <si>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</si>
  <si>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</si>
  <si>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</si>
  <si>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</si>
  <si>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</si>
  <si>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</si>
  <si>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</si>
  <si>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</si>
  <si>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</si>
  <si>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</si>
  <si>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</si>
  <si>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</si>
  <si>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</si>
  <si>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</si>
  <si>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</si>
  <si>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</si>
  <si>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</si>
  <si>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</si>
  <si>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</si>
  <si>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</si>
  <si>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</si>
  <si>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</si>
  <si>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</si>
  <si>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</si>
  <si>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</si>
  <si>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</si>
  <si>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</si>
  <si>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</si>
  <si>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</si>
  <si>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</si>
  <si>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</si>
  <si>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</si>
  <si>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</si>
  <si>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</si>
  <si>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</si>
  <si>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</si>
  <si>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</si>
  <si>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</si>
  <si>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</si>
  <si>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</si>
  <si>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</si>
  <si>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</si>
  <si>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</si>
  <si>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</si>
  <si>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</si>
  <si>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</si>
  <si>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</si>
  <si>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</si>
  <si>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</si>
  <si>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</si>
  <si>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</si>
  <si>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</si>
  <si>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</si>
  <si>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</si>
  <si>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</si>
  <si>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</si>
  <si>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</si>
  <si>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</si>
  <si>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</si>
  <si>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</si>
  <si>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</si>
  <si>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</si>
  <si>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</si>
  <si>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</si>
  <si>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</si>
  <si>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</si>
  <si>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</si>
  <si>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</si>
  <si>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</si>
  <si>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</si>
  <si>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</si>
  <si>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</si>
  <si>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</si>
  <si>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</si>
  <si>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</si>
  <si>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</si>
  <si>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</si>
  <si>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</si>
  <si>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</si>
  <si>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</si>
  <si>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</si>
  <si>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</si>
  <si>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</si>
  <si>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</si>
  <si>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</si>
  <si>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</si>
  <si>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</si>
  <si>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</si>
  <si>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</si>
  <si>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</si>
  <si>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</si>
  <si>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</si>
  <si>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</si>
  <si>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</si>
  <si>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</si>
  <si>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</si>
  <si>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</si>
  <si>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</si>
  <si>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</si>
  <si>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</si>
  <si>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</si>
  <si>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</si>
  <si>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</si>
  <si>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</si>
  <si>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</si>
  <si>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</si>
  <si>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</si>
  <si>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</si>
  <si>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</si>
  <si>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</si>
  <si>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</si>
  <si>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</si>
  <si>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</si>
  <si>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</si>
  <si>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</si>
  <si>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</si>
  <si>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</si>
  <si>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</si>
  <si>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</si>
  <si>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</si>
  <si>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</si>
  <si>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</si>
  <si>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</si>
  <si>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</si>
  <si>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</si>
  <si>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</si>
  <si>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</si>
  <si>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</si>
  <si>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</si>
  <si>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</si>
  <si>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</si>
  <si>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</si>
  <si>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</si>
  <si>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</si>
  <si>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</si>
  <si>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</si>
  <si>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</si>
  <si>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</si>
  <si>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</si>
  <si>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</si>
  <si>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</si>
  <si>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</si>
  <si>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</si>
  <si>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</si>
  <si>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</si>
  <si>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</si>
  <si>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</si>
  <si>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</si>
  <si>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</si>
  <si>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</si>
  <si>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</si>
  <si>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</si>
  <si>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</si>
  <si>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</si>
  <si>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</si>
  <si>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</si>
  <si>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</si>
  <si>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</si>
  <si>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</si>
  <si>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</si>
  <si>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</si>
  <si>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</si>
  <si>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</si>
  <si>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</si>
  <si>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</si>
  <si>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</si>
  <si>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</si>
  <si>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</si>
  <si>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</si>
  <si>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</si>
  <si>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</si>
  <si>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</si>
  <si>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</si>
  <si>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</si>
  <si>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</si>
  <si>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</si>
  <si>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</si>
  <si>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</si>
  <si>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</si>
  <si>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</si>
  <si>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</si>
  <si>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</si>
  <si>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</si>
  <si>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</si>
  <si>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</si>
  <si>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</si>
  <si>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</si>
  <si>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</si>
  <si>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</si>
  <si>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</si>
  <si>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</si>
  <si>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</si>
  <si>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</si>
  <si>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</si>
  <si>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</si>
  <si>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</si>
  <si>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</si>
  <si>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</si>
  <si>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</si>
  <si>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</si>
  <si>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</si>
  <si>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</si>
  <si>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</si>
  <si>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</si>
  <si>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</si>
  <si>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</si>
  <si>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</si>
  <si>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</si>
  <si>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</si>
  <si>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</si>
  <si>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</si>
  <si>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</si>
  <si>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</si>
  <si>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</si>
  <si>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</si>
  <si>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</si>
  <si>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</si>
  <si>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</si>
  <si>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</si>
  <si>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</si>
  <si>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</si>
  <si>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</si>
  <si>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</si>
  <si>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</si>
  <si>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</si>
  <si>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</si>
  <si>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</si>
  <si>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</si>
  <si>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</si>
  <si>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</si>
  <si>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</si>
  <si>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</si>
  <si>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</si>
  <si>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</si>
  <si>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</si>
  <si>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</si>
  <si>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</si>
  <si>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</si>
  <si>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</si>
  <si>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</si>
  <si>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</si>
  <si>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</si>
  <si>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</si>
  <si>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</si>
  <si>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</si>
  <si>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</si>
  <si>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</si>
  <si>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</si>
  <si>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</si>
  <si>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</si>
  <si>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</si>
  <si>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</si>
  <si>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</si>
  <si>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</si>
  <si>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</si>
  <si>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</si>
  <si>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</si>
  <si>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</si>
  <si>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</si>
  <si>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</si>
  <si>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</si>
  <si>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</si>
  <si>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</si>
  <si>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</si>
  <si>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</si>
  <si>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</si>
  <si>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</si>
  <si>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</si>
  <si>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</si>
  <si>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</si>
  <si>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</si>
  <si>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</si>
  <si>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</si>
  <si>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</si>
  <si>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</si>
  <si>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</si>
  <si>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</si>
  <si>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</si>
  <si>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</si>
  <si>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</si>
  <si>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</si>
  <si>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</si>
  <si>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</si>
  <si>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</si>
  <si>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</si>
  <si>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</si>
  <si>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</si>
  <si>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</si>
  <si>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</si>
  <si>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</si>
  <si>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</si>
  <si>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</si>
  <si>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</si>
  <si>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</si>
  <si>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</si>
  <si>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</si>
  <si>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</si>
  <si>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</si>
  <si>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</si>
  <si>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</si>
  <si>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</si>
  <si>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</si>
  <si>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</si>
  <si>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</si>
  <si>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</si>
  <si>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</si>
  <si>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</si>
  <si>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</si>
  <si>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</si>
  <si>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</si>
  <si>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</si>
  <si>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</si>
  <si>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</si>
  <si>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</si>
  <si>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</si>
  <si>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</si>
  <si>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</si>
  <si>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</si>
  <si>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</si>
  <si>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</si>
  <si>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</si>
  <si>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</si>
  <si>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</si>
  <si>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</si>
  <si>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</si>
  <si>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</si>
  <si>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</si>
  <si>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</si>
  <si>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</si>
  <si>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</si>
  <si>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</si>
  <si>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</si>
  <si>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</si>
  <si>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</si>
  <si>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</si>
  <si>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</si>
  <si>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</si>
  <si>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</si>
  <si>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</si>
  <si>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</si>
  <si>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</si>
  <si>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</si>
  <si>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</si>
  <si>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</si>
  <si>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</si>
  <si>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</si>
  <si>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</si>
  <si>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</si>
  <si>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</si>
  <si>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</si>
  <si>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</si>
  <si>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</si>
  <si>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</si>
  <si>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</si>
  <si>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</si>
  <si>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</si>
  <si>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</si>
  <si>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</si>
  <si>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</si>
  <si>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</si>
  <si>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</si>
  <si>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</si>
  <si>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</si>
  <si>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</si>
  <si>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</si>
  <si>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</si>
  <si>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</si>
  <si>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</si>
  <si>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</si>
  <si>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</si>
  <si>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</si>
  <si>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</si>
  <si>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</si>
  <si>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</si>
  <si>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</si>
  <si>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</si>
  <si>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</si>
  <si>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</si>
  <si>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</si>
  <si>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</si>
  <si>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</si>
  <si>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</si>
  <si>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</si>
  <si>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</si>
  <si>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</si>
  <si>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</si>
  <si>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</si>
  <si>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</si>
  <si>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</si>
  <si>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</si>
  <si>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</si>
  <si>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</si>
  <si>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</si>
  <si>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</si>
  <si>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</si>
  <si>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</si>
  <si>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</si>
  <si>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</si>
  <si>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</si>
  <si>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</si>
  <si>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</si>
  <si>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</si>
  <si>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</si>
  <si>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</si>
  <si>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</si>
  <si>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</si>
  <si>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</si>
  <si>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</si>
  <si>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</si>
  <si>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</si>
  <si>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</si>
  <si>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</si>
  <si>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</si>
  <si>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</si>
  <si>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</si>
  <si>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</si>
  <si>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</si>
  <si>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</si>
  <si>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</si>
  <si>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</si>
  <si>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</si>
  <si>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</si>
  <si>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</si>
  <si>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</si>
  <si>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</si>
  <si>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</si>
  <si>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</si>
  <si>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</si>
  <si>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</si>
  <si>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</si>
  <si>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</si>
  <si>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</si>
  <si>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</si>
  <si>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</si>
  <si>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</si>
  <si>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</si>
  <si>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</si>
  <si>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</si>
  <si>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</si>
  <si>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</si>
  <si>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</si>
  <si>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</si>
  <si>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</si>
  <si>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</si>
  <si>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</si>
  <si>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</si>
  <si>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</si>
  <si>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</si>
  <si>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</si>
  <si>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</si>
  <si>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</si>
  <si>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</si>
  <si>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</si>
  <si>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</si>
  <si>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</si>
  <si>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</si>
  <si>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</si>
  <si>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</si>
  <si>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</si>
  <si>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</si>
  <si>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</si>
  <si>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</si>
  <si>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</si>
  <si>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</si>
  <si>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</si>
  <si>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</si>
  <si>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</si>
  <si>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</si>
  <si>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</si>
  <si>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</si>
  <si>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</si>
  <si>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</si>
  <si>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</si>
  <si>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</si>
  <si>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</si>
  <si>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</si>
  <si>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</si>
  <si>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</si>
  <si>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</si>
  <si>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</si>
  <si>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</si>
  <si>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</si>
  <si>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</si>
  <si>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</si>
  <si>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</si>
  <si>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</si>
  <si>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</si>
  <si>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</si>
  <si>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</si>
  <si>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</si>
  <si>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</si>
  <si>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</si>
  <si>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</si>
  <si>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</si>
  <si>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</si>
  <si>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</si>
  <si>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</si>
  <si>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</si>
  <si>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</si>
  <si>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</si>
  <si>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</si>
  <si>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</si>
  <si>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</si>
  <si>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</si>
  <si>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</si>
  <si>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</si>
  <si>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</si>
  <si>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</si>
  <si>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</si>
  <si>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</si>
  <si>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</si>
  <si>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</si>
  <si>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</si>
  <si>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</si>
  <si>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</si>
  <si>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</si>
  <si>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</si>
  <si>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</si>
  <si>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</si>
  <si>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</si>
  <si>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</si>
  <si>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</si>
  <si>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</si>
  <si>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</si>
  <si>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</si>
  <si>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</si>
  <si>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</si>
  <si>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</si>
  <si>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</si>
  <si>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</si>
  <si>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</si>
  <si>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</si>
  <si>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</si>
  <si>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</si>
  <si>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</si>
  <si>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</si>
  <si>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</si>
  <si>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</si>
  <si>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</si>
  <si>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</si>
  <si>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</si>
  <si>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</si>
  <si>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</si>
  <si>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</si>
  <si>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</si>
  <si>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</si>
  <si>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</si>
  <si>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</si>
  <si>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</si>
  <si>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</si>
  <si>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</si>
  <si>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</si>
  <si>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</si>
  <si>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</si>
  <si>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</si>
  <si>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</si>
  <si>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</si>
  <si>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</si>
  <si>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</si>
  <si>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</si>
  <si>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</si>
  <si>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</si>
  <si>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</si>
  <si>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</si>
  <si>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</si>
  <si>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</si>
  <si>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</si>
  <si>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</si>
  <si>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</si>
  <si>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</si>
  <si>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</si>
  <si>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</si>
  <si>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</si>
  <si>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</si>
  <si>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</si>
  <si>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</si>
  <si>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</si>
  <si>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</si>
  <si>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</si>
  <si>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</si>
  <si>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</si>
  <si>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</si>
  <si>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</si>
  <si>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</si>
  <si>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</si>
  <si>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</si>
  <si>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</si>
  <si>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</si>
  <si>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</si>
  <si>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</si>
  <si>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</si>
  <si>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</si>
  <si>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</si>
  <si>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</si>
  <si>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</si>
  <si>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</si>
  <si>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</si>
  <si>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</si>
  <si>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</si>
  <si>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</si>
  <si>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</si>
  <si>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</si>
  <si>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</si>
  <si>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</si>
  <si>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</si>
  <si>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</si>
  <si>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</si>
  <si>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</si>
  <si>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</si>
  <si>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</si>
  <si>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</si>
  <si>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</si>
  <si>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</si>
  <si>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</si>
  <si>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</si>
  <si>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</si>
  <si>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</si>
  <si>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</si>
  <si>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</si>
  <si>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</si>
  <si>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</si>
  <si>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</si>
  <si>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</si>
  <si>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</si>
  <si>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</si>
  <si>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</si>
  <si>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</si>
  <si>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</si>
  <si>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</si>
  <si>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</si>
  <si>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</si>
  <si>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</si>
  <si>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</si>
  <si>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</si>
  <si>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</si>
  <si>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</si>
  <si>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</si>
  <si>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</si>
  <si>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</si>
  <si>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</si>
  <si>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</si>
  <si>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</si>
  <si>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</si>
  <si>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</si>
  <si>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</si>
  <si>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</si>
  <si>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</si>
  <si>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</si>
  <si>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</si>
  <si>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</si>
  <si>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</si>
  <si>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</si>
  <si>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</si>
  <si>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</si>
  <si>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</si>
  <si>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</si>
  <si>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</si>
  <si>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</si>
  <si>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</si>
  <si>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</si>
  <si>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</si>
  <si>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</si>
  <si>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</si>
  <si>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</si>
  <si>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</si>
  <si>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</si>
  <si>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</si>
  <si>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</si>
  <si>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</si>
  <si>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</si>
  <si>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</si>
  <si>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</si>
  <si>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</si>
  <si>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</si>
  <si>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</si>
  <si>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</si>
  <si>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</si>
  <si>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</si>
  <si>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</si>
  <si>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</si>
  <si>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</si>
  <si>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</si>
  <si>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</si>
  <si>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</si>
  <si>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</si>
  <si>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</si>
  <si>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</si>
  <si>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</si>
  <si>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</si>
  <si>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</si>
  <si>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</si>
  <si>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</si>
  <si>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</si>
  <si>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</si>
  <si>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</si>
  <si>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</si>
  <si>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</si>
  <si>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</si>
  <si>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</si>
  <si>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</si>
  <si>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</si>
  <si>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</si>
  <si>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</si>
  <si>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</si>
  <si>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</si>
  <si>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</si>
  <si>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</si>
  <si>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</si>
  <si>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</si>
  <si>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</si>
  <si>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</si>
  <si>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</si>
  <si>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</si>
  <si>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</si>
  <si>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</si>
  <si>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</si>
  <si>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</si>
  <si>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</si>
  <si>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</si>
  <si>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</si>
  <si>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</si>
  <si>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</si>
  <si>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</si>
  <si>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</si>
  <si>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</si>
  <si>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</si>
  <si>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</si>
  <si>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</si>
  <si>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</si>
  <si>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</si>
  <si>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</si>
  <si>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</si>
  <si>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</si>
  <si>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</si>
  <si>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</si>
  <si>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</si>
  <si>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</si>
  <si>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</si>
  <si>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</si>
  <si>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</si>
  <si>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</si>
  <si>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</si>
  <si>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</si>
  <si>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</si>
  <si>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</si>
  <si>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</si>
  <si>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</si>
  <si>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</si>
  <si>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</si>
  <si>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</si>
  <si>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</si>
  <si>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</si>
  <si>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</si>
  <si>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</si>
  <si>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</si>
  <si>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</si>
  <si>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</si>
  <si>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</si>
  <si>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</si>
  <si>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</si>
  <si>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</si>
  <si>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</si>
  <si>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</si>
  <si>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</si>
  <si>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</si>
  <si>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</si>
  <si>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</si>
  <si>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</si>
  <si>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</si>
  <si>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</si>
  <si>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</si>
  <si>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</si>
  <si>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</si>
  <si>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</si>
  <si>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</si>
  <si>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</si>
  <si>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</si>
  <si>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</si>
  <si>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</si>
  <si>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</si>
  <si>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</si>
  <si>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</si>
  <si>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</si>
  <si>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</si>
  <si>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</si>
  <si>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</si>
  <si>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</si>
  <si>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</si>
  <si>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</si>
  <si>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</si>
  <si>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</si>
  <si>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</si>
  <si>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</si>
  <si>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</si>
  <si>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</si>
  <si>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</si>
  <si>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</si>
  <si>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</si>
  <si>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</si>
  <si>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</si>
  <si>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</si>
  <si>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</si>
  <si>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</si>
  <si>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</si>
  <si>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</si>
  <si>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</si>
  <si>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</si>
  <si>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</si>
  <si>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</si>
  <si>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</si>
  <si>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</si>
  <si>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</si>
  <si>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</si>
  <si>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</si>
  <si>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</si>
  <si>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</si>
  <si>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</si>
  <si>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</si>
  <si>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</si>
  <si>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</si>
  <si>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</si>
  <si>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</si>
  <si>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</si>
  <si>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</si>
  <si>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</si>
  <si>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</si>
  <si>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</si>
  <si>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</si>
  <si>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</si>
  <si>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</si>
  <si>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</si>
  <si>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</si>
  <si>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</si>
  <si>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</si>
  <si>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</si>
  <si>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</si>
  <si>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</si>
  <si>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</si>
  <si>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</si>
  <si>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</si>
  <si>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</si>
  <si>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</si>
  <si>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</si>
  <si>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</si>
  <si>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</si>
  <si>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</si>
  <si>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</si>
  <si>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</si>
  <si>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</si>
  <si>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</si>
  <si>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</si>
  <si>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</si>
  <si>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</si>
  <si>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</si>
  <si>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</si>
  <si>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</si>
  <si>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</si>
  <si>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</si>
  <si>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</si>
  <si>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</si>
  <si>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</si>
  <si>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</si>
  <si>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</si>
  <si>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</si>
  <si>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</si>
  <si>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</si>
  <si>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</si>
  <si>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</si>
  <si>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</si>
  <si>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</si>
  <si>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</si>
  <si>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</si>
  <si>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</si>
  <si>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</si>
  <si>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</si>
  <si>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</si>
  <si>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</si>
  <si>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</si>
  <si>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</si>
  <si>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</si>
  <si>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</si>
  <si>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</si>
  <si>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</si>
  <si>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</si>
  <si>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</si>
  <si>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</si>
  <si>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</si>
  <si>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</si>
  <si>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</si>
  <si>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</si>
  <si>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</si>
  <si>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</si>
  <si>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</si>
  <si>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</si>
  <si>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</si>
  <si>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</si>
  <si>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</si>
  <si>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</si>
  <si>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</si>
  <si>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</si>
  <si>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</si>
  <si>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</si>
  <si>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</si>
  <si>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</si>
  <si>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</si>
  <si>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</si>
  <si>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</si>
  <si>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</si>
  <si>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</si>
  <si>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</si>
  <si>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</si>
  <si>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</si>
  <si>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</si>
  <si>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</si>
  <si>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</si>
  <si>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</si>
  <si>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</si>
  <si>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</si>
  <si>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</si>
  <si>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</si>
  <si>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</si>
  <si>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</si>
  <si>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</si>
  <si>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</si>
  <si>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</si>
  <si>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</si>
  <si>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</si>
  <si>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</si>
  <si>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</si>
  <si>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</si>
  <si>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</si>
  <si>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</si>
  <si>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</si>
  <si>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</si>
  <si>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</si>
  <si>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</si>
  <si>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</si>
  <si>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</si>
  <si>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</si>
  <si>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</si>
  <si>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</si>
  <si>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</si>
  <si>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</si>
  <si>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</si>
  <si>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</si>
  <si>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</si>
  <si>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</si>
  <si>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</si>
  <si>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</si>
  <si>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</si>
  <si>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</si>
  <si>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</si>
  <si>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</si>
  <si>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</si>
  <si>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</si>
  <si>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</si>
  <si>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</si>
  <si>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</si>
  <si>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</si>
  <si>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</si>
  <si>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</si>
  <si>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</si>
  <si>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</si>
  <si>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</si>
  <si>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</si>
  <si>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</si>
  <si>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</si>
  <si>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</si>
  <si>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</si>
  <si>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</si>
  <si>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</si>
  <si>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</si>
  <si>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</si>
  <si>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</si>
  <si>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</si>
  <si>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</si>
  <si>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</si>
  <si>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</si>
  <si>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</si>
  <si>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</si>
  <si>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</si>
  <si>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</si>
  <si>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</si>
  <si>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</si>
  <si>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</si>
  <si>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</si>
  <si>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</si>
  <si>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</si>
  <si>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</si>
  <si>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</si>
  <si>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</si>
  <si>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</si>
  <si>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</si>
  <si>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</si>
  <si>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</si>
  <si>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</si>
  <si>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</si>
  <si>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</si>
  <si>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</si>
  <si>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</si>
  <si>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</si>
  <si>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</si>
  <si>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</si>
  <si>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</si>
  <si>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</si>
  <si>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</si>
  <si>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</si>
  <si>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</si>
  <si>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</si>
  <si>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</si>
  <si>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</si>
  <si>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</si>
  <si>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</si>
  <si>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</si>
  <si>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</si>
  <si>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</si>
  <si>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</si>
  <si>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</si>
  <si>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</si>
  <si>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</si>
  <si>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</si>
  <si>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</si>
  <si>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</si>
  <si>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</si>
  <si>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</si>
  <si>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</si>
  <si>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</si>
  <si>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</si>
  <si>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</si>
  <si>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</si>
  <si>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</si>
  <si>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</si>
  <si>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</si>
  <si>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</si>
  <si>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</si>
  <si>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</si>
  <si>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</si>
  <si>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</si>
  <si>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</si>
  <si>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</si>
  <si>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</si>
  <si>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</si>
  <si>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</si>
  <si>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</si>
  <si>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</si>
  <si>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</si>
  <si>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</si>
  <si>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</si>
  <si>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</si>
  <si>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</si>
  <si>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</si>
  <si>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</si>
  <si>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</si>
  <si>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</si>
  <si>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</si>
  <si>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</si>
  <si>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</si>
  <si>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</si>
  <si>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</si>
  <si>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</si>
  <si>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</si>
  <si>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</si>
  <si>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</si>
  <si>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</si>
  <si>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</si>
  <si>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</si>
  <si>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</si>
  <si>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</si>
  <si>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</si>
  <si>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</si>
  <si>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</si>
  <si>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</si>
  <si>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</si>
  <si>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</si>
  <si>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</si>
  <si>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</si>
  <si>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</si>
  <si>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</si>
  <si>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</si>
  <si>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</si>
  <si>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</si>
  <si>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</si>
  <si>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</si>
  <si>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</si>
  <si>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</si>
  <si>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</si>
  <si>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</si>
  <si>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</si>
  <si>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</si>
  <si>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</si>
  <si>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</si>
  <si>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</si>
  <si>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</si>
  <si>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</si>
  <si>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</si>
  <si>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</si>
  <si>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</si>
  <si>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</si>
  <si>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</si>
  <si>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</si>
  <si>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</si>
  <si>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</si>
  <si>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</si>
  <si>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</si>
  <si>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</si>
  <si>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</si>
  <si>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</si>
  <si>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</si>
  <si>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</si>
  <si>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</si>
  <si>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</si>
  <si>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</si>
  <si>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</si>
  <si>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</si>
  <si>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</si>
  <si>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</si>
  <si>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</si>
  <si>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</si>
  <si>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</si>
  <si>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</si>
  <si>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</si>
  <si>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</si>
  <si>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</si>
  <si>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</si>
  <si>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</si>
  <si>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</si>
  <si>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</si>
  <si>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</si>
  <si>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</si>
  <si>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</si>
  <si>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</si>
  <si>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</si>
  <si>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</si>
  <si>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</si>
  <si>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</si>
  <si>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</si>
  <si>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</si>
  <si>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</si>
  <si>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</si>
  <si>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</si>
  <si>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</si>
  <si>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</si>
  <si>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</si>
  <si>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</si>
  <si>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</si>
  <si>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</si>
  <si>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</si>
  <si>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</si>
  <si>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</si>
  <si>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</si>
  <si>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</si>
  <si>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</si>
  <si>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</si>
  <si>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</si>
  <si>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</si>
  <si>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</si>
  <si>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</si>
  <si>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</si>
  <si>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</si>
  <si>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</si>
  <si>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</si>
  <si>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</si>
  <si>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</si>
  <si>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</si>
  <si>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</si>
  <si>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</si>
  <si>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</si>
  <si>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</si>
  <si>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</si>
  <si>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</si>
  <si>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</si>
  <si>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</si>
  <si>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</si>
  <si>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</si>
  <si>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</si>
  <si>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</si>
  <si>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</si>
  <si>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</si>
  <si>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</si>
  <si>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</si>
  <si>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</si>
  <si>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</si>
  <si>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</si>
  <si>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</si>
  <si>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</si>
  <si>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</si>
  <si>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</si>
  <si>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</si>
  <si>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</si>
  <si>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</si>
  <si>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</si>
  <si>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</si>
  <si>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</si>
  <si>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</si>
  <si>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</si>
  <si>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</si>
  <si>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</si>
  <si>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</si>
  <si>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</si>
  <si>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</si>
  <si>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</si>
  <si>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</si>
  <si>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</si>
  <si>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</si>
  <si>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</si>
  <si>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</si>
  <si>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</si>
  <si>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</si>
  <si>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</si>
  <si>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</si>
  <si>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</si>
  <si>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</si>
  <si>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</si>
  <si>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</si>
  <si>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</si>
  <si>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</si>
  <si>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</si>
  <si>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</si>
  <si>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</si>
  <si>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</si>
  <si>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</si>
  <si>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</si>
  <si>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</si>
  <si>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</si>
  <si>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</si>
  <si>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</si>
  <si>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</si>
  <si>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</si>
  <si>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</si>
  <si>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</si>
  <si>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</si>
  <si>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</si>
  <si>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</si>
  <si>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</si>
  <si>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</si>
  <si>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</si>
  <si>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</si>
  <si>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</si>
  <si>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</si>
  <si>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</si>
  <si>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</si>
  <si>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</si>
  <si>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</si>
  <si>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</si>
  <si>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</si>
  <si>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</si>
  <si>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</si>
  <si>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</si>
  <si>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</si>
  <si>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</si>
  <si>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</si>
  <si>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</si>
  <si>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</si>
  <si>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</si>
  <si>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</si>
  <si>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</si>
  <si>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</si>
  <si>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</si>
  <si>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</si>
  <si>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</si>
  <si>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</si>
  <si>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</si>
  <si>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</si>
  <si>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</si>
  <si>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</si>
  <si>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</si>
  <si>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</si>
  <si>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</si>
  <si>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</si>
  <si>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</si>
  <si>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</si>
  <si>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</si>
  <si>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</si>
  <si>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</si>
  <si>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</si>
  <si>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</si>
  <si>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</si>
  <si>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</si>
  <si>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</si>
  <si>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</si>
  <si>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</si>
  <si>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</si>
  <si>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</si>
  <si>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</si>
  <si>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</si>
  <si>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</si>
  <si>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</si>
  <si>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</si>
  <si>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</si>
  <si>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</si>
  <si>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</si>
  <si>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</si>
  <si>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</si>
  <si>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</si>
  <si>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</si>
  <si>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</si>
  <si>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</si>
  <si>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</si>
  <si>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</si>
  <si>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</si>
  <si>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</si>
  <si>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</si>
  <si>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</si>
  <si>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</si>
  <si>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</si>
  <si>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</si>
  <si>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</si>
  <si>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</si>
  <si>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</si>
  <si>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</si>
  <si>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</si>
  <si>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</si>
  <si>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</si>
  <si>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</si>
  <si>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</si>
  <si>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</si>
  <si>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</si>
  <si>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</si>
  <si>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</si>
  <si>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</si>
  <si>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</si>
  <si>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</si>
  <si>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</si>
  <si>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</si>
  <si>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</si>
  <si>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</si>
  <si>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</si>
  <si>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</si>
  <si>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</si>
  <si>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</si>
  <si>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</si>
  <si>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</si>
  <si>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</si>
  <si>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</si>
  <si>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</si>
  <si>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</si>
  <si>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</si>
  <si>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</si>
  <si>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</si>
  <si>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</si>
  <si>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</si>
  <si>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</si>
  <si>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</si>
  <si>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</si>
  <si>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</si>
  <si>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</si>
  <si>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</si>
  <si>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</si>
  <si>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</si>
  <si>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</si>
  <si>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</si>
  <si>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</si>
  <si>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</si>
  <si>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</si>
  <si>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</si>
  <si>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</si>
  <si>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</si>
  <si>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</si>
  <si>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</si>
  <si>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</si>
  <si>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</si>
  <si>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</si>
  <si>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</si>
  <si>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</si>
  <si>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</si>
  <si>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</si>
  <si>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</si>
  <si>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</si>
  <si>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</si>
  <si>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</si>
  <si>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</si>
  <si>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</si>
  <si>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</si>
  <si>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</si>
  <si>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</si>
  <si>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</si>
  <si>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</si>
  <si>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</si>
  <si>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</si>
  <si>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</si>
  <si>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</si>
  <si>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</si>
  <si>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</si>
  <si>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</si>
  <si>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</si>
  <si>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</si>
  <si>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</si>
  <si>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</si>
  <si>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</si>
  <si>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</si>
  <si>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</si>
  <si>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</si>
  <si>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</si>
  <si>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</si>
  <si>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</si>
  <si>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</si>
  <si>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</si>
  <si>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</si>
  <si>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</si>
  <si>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</si>
  <si>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</si>
  <si>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</si>
  <si>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</si>
  <si>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</si>
  <si>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</si>
  <si>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</si>
  <si>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</si>
  <si>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</si>
  <si>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</si>
  <si>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</si>
  <si>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</si>
  <si>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</si>
  <si>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</si>
  <si>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</si>
  <si>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</si>
  <si>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</si>
  <si>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</si>
  <si>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</si>
  <si>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</si>
  <si>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</si>
  <si>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</si>
  <si>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</si>
  <si>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</si>
  <si>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</si>
  <si>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</si>
  <si>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</si>
  <si>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</si>
  <si>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</si>
  <si>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</si>
  <si>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</si>
  <si>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</si>
  <si>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</si>
  <si>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</si>
  <si>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</si>
  <si>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</si>
  <si>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</si>
  <si>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</si>
  <si>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</si>
  <si>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</si>
  <si>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</si>
  <si>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</si>
  <si>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</si>
  <si>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</si>
  <si>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</si>
  <si>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</si>
  <si>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</si>
  <si>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</si>
  <si>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</si>
  <si>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</si>
  <si>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</si>
  <si>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</si>
  <si>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</si>
  <si>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</si>
  <si>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</si>
  <si>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</si>
  <si>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</si>
  <si>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</si>
  <si>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</si>
  <si>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</si>
  <si>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</si>
  <si>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</si>
  <si>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</si>
  <si>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</si>
  <si>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</si>
  <si>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</si>
  <si>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</si>
  <si>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</si>
  <si>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</si>
  <si>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</si>
  <si>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</si>
  <si>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</si>
  <si>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</si>
  <si>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</si>
  <si>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</si>
  <si>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</si>
  <si>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</si>
  <si>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</si>
  <si>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</si>
  <si>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</si>
  <si>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</si>
  <si>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</si>
  <si>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</si>
  <si>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</si>
  <si>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</si>
  <si>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</si>
  <si>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</si>
  <si>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</si>
  <si>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</si>
  <si>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</si>
  <si>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</si>
  <si>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</si>
  <si>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</si>
  <si>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</si>
  <si>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</si>
  <si>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</si>
  <si>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</si>
  <si>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</si>
  <si>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</si>
  <si>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</si>
  <si>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</si>
  <si>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</si>
  <si>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</si>
  <si>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</si>
  <si>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</si>
  <si>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</si>
  <si>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</si>
  <si>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</si>
  <si>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</si>
  <si>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</si>
  <si>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</si>
  <si>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</si>
  <si>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</si>
  <si>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</si>
  <si>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</si>
  <si>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</si>
  <si>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</si>
  <si>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</si>
  <si>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</si>
  <si>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</si>
  <si>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</si>
  <si>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</si>
  <si>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</si>
  <si>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</si>
  <si>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</si>
  <si>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</si>
  <si>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</si>
  <si>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</si>
  <si>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</si>
  <si>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</si>
  <si>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</si>
  <si>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</si>
  <si>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</si>
  <si>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</si>
  <si>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</si>
  <si>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</si>
  <si>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</si>
  <si>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</si>
  <si>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</si>
  <si>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</si>
  <si>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</si>
  <si>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</si>
  <si>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</si>
  <si>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</si>
  <si>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</si>
  <si>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</si>
  <si>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</si>
  <si>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</si>
  <si>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</si>
  <si>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</si>
  <si>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</si>
  <si>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</si>
  <si>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</si>
  <si>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</si>
  <si>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</si>
  <si>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</si>
  <si>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</si>
  <si>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</si>
  <si>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</si>
  <si>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</si>
  <si>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</si>
  <si>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</si>
  <si>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</si>
  <si>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</si>
  <si>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</si>
  <si>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</si>
  <si>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</si>
  <si>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</si>
  <si>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</si>
  <si>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</si>
  <si>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</si>
  <si>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</si>
  <si>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</si>
  <si>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</si>
  <si>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</si>
  <si>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</si>
  <si>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</si>
  <si>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</si>
  <si>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</si>
  <si>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</si>
  <si>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</si>
  <si>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</si>
  <si>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</si>
  <si>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</si>
  <si>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</si>
  <si>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</si>
  <si>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</si>
  <si>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</si>
  <si>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</si>
  <si>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</si>
  <si>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</si>
  <si>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</si>
  <si>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</si>
  <si>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</si>
  <si>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</si>
  <si>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</si>
  <si>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</si>
  <si>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</si>
  <si>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</si>
  <si>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</si>
  <si>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</si>
  <si>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</si>
  <si>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</si>
  <si>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</si>
  <si>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</si>
  <si>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</si>
  <si>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</si>
  <si>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</si>
  <si>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</si>
  <si>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</si>
  <si>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</si>
  <si>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</si>
  <si>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</si>
  <si>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</si>
  <si>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</si>
  <si>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</si>
  <si>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</si>
  <si>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</si>
  <si>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</si>
  <si>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</si>
  <si>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</si>
  <si>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</si>
  <si>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</si>
  <si>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</si>
  <si>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</si>
  <si>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</si>
  <si>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</si>
  <si>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</si>
  <si>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</si>
  <si>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</si>
  <si>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</si>
  <si>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</si>
  <si>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</si>
  <si>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</si>
  <si>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</si>
  <si>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</si>
  <si>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</si>
  <si>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</si>
  <si>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</si>
  <si>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</si>
  <si>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</si>
  <si>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</si>
  <si>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</si>
  <si>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</si>
  <si>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</si>
  <si>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</si>
  <si>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</si>
  <si>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</si>
  <si>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</si>
  <si>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</si>
  <si>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</si>
  <si>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</si>
  <si>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</si>
  <si>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</si>
  <si>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</si>
  <si>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</si>
  <si>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</si>
  <si>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</si>
  <si>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</si>
  <si>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</si>
  <si>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</si>
  <si>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</si>
  <si>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</si>
  <si>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</si>
  <si>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</si>
  <si>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</si>
  <si>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</si>
  <si>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</si>
  <si>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</si>
  <si>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</si>
  <si>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</si>
  <si>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</si>
  <si>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</si>
  <si>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</si>
  <si>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</si>
  <si>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</si>
  <si>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</si>
  <si>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</si>
  <si>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</si>
  <si>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</si>
  <si>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</si>
  <si>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</si>
  <si>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</si>
  <si>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</si>
  <si>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</si>
  <si>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</si>
  <si>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</si>
  <si>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</si>
  <si>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</si>
  <si>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</si>
  <si>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</si>
  <si>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</si>
  <si>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</si>
  <si>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</si>
  <si>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</si>
  <si>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</si>
  <si>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</si>
  <si>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</si>
  <si>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</si>
  <si>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</si>
  <si>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</si>
  <si>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</si>
  <si>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</si>
  <si>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</si>
  <si>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</si>
  <si>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</si>
  <si>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</si>
  <si>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</si>
  <si>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</si>
  <si>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</si>
  <si>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</si>
  <si>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</si>
  <si>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</si>
  <si>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</si>
  <si>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</si>
  <si>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</si>
  <si>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</si>
  <si>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</si>
  <si>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</si>
  <si>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</si>
  <si>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</si>
  <si>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</si>
  <si>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</si>
  <si>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</si>
  <si>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</si>
  <si>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</si>
  <si>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</si>
  <si>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</si>
  <si>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</si>
  <si>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</si>
  <si>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</si>
  <si>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</si>
  <si>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</si>
  <si>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</si>
  <si>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</si>
  <si>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</si>
  <si>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</si>
  <si>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</si>
  <si>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</si>
  <si>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</si>
  <si>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</si>
  <si>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</si>
  <si>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</si>
  <si>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</si>
  <si>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</si>
  <si>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</si>
  <si>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</si>
  <si>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</si>
  <si>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</si>
  <si>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</si>
  <si>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</si>
  <si>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</si>
  <si>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</si>
  <si>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</si>
  <si>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</si>
  <si>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</si>
  <si>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</si>
  <si>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</si>
  <si>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</si>
  <si>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</si>
  <si>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</si>
  <si>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</si>
  <si>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</si>
  <si>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</si>
  <si>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</si>
  <si>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</si>
  <si>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</si>
  <si>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</si>
  <si>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</si>
  <si>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</si>
  <si>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</si>
  <si>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</si>
  <si>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</si>
  <si>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</si>
  <si>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</si>
  <si>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</si>
  <si>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</si>
  <si>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</si>
  <si>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</si>
  <si>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</si>
  <si>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</si>
  <si>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</si>
  <si>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</si>
  <si>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</si>
  <si>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</si>
  <si>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</si>
  <si>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</si>
  <si>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</si>
  <si>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</si>
  <si>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</si>
  <si>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</si>
  <si>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</si>
  <si>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</si>
  <si>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</si>
  <si>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</si>
  <si>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</si>
  <si>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</si>
  <si>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</si>
  <si>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</si>
  <si>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</si>
  <si>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</si>
  <si>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</si>
  <si>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</si>
  <si>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</si>
  <si>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</si>
  <si>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</si>
  <si>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</si>
  <si>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</si>
  <si>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</si>
  <si>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</si>
  <si>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</si>
  <si>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</si>
  <si>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</si>
  <si>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</si>
  <si>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</si>
  <si>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</si>
  <si>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</si>
  <si>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</si>
  <si>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</si>
  <si>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</si>
  <si>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</si>
  <si>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</si>
  <si>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</si>
  <si>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</si>
  <si>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</si>
  <si>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</si>
  <si>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</si>
  <si>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</si>
  <si>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</si>
  <si>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</si>
  <si>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</si>
  <si>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</si>
  <si>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</si>
  <si>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</si>
  <si>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</si>
  <si>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</si>
  <si>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</si>
  <si>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</si>
  <si>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</si>
  <si>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</si>
  <si>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</si>
  <si>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</si>
  <si>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</si>
  <si>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</si>
  <si>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</si>
  <si>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</si>
  <si>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</si>
  <si>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</si>
  <si>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</si>
  <si>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</si>
  <si>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</si>
  <si>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</si>
  <si>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</si>
  <si>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</si>
  <si>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</si>
  <si>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</si>
  <si>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</si>
  <si>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</si>
  <si>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</si>
  <si>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</si>
  <si>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</si>
  <si>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</si>
  <si>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</si>
  <si>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</si>
  <si>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</si>
  <si>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</si>
  <si>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</si>
  <si>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</si>
  <si>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</si>
  <si>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</si>
  <si>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</si>
  <si>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</si>
  <si>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</si>
  <si>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</si>
  <si>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</si>
  <si>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</si>
  <si>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</si>
  <si>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</si>
  <si>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</si>
  <si>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</si>
  <si>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</si>
  <si>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</si>
  <si>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</si>
  <si>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</si>
  <si>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</si>
  <si>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</si>
  <si>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</si>
  <si>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</si>
  <si>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</si>
  <si>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</si>
  <si>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</si>
  <si>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</si>
  <si>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</si>
  <si>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</si>
  <si>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</si>
  <si>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</si>
  <si>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</si>
  <si>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</si>
  <si>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</si>
  <si>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</si>
  <si>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</si>
  <si>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</si>
  <si>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</si>
  <si>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</si>
  <si>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</si>
  <si>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</si>
  <si>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</si>
  <si>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</si>
  <si>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</si>
  <si>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</si>
  <si>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</si>
  <si>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</si>
  <si>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</si>
  <si>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</si>
  <si>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</si>
  <si>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</si>
  <si>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</si>
  <si>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</si>
  <si>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</si>
  <si>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</si>
  <si>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</si>
  <si>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</si>
  <si>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</si>
  <si>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</si>
  <si>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</si>
  <si>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</si>
  <si>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</si>
  <si>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</si>
  <si>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</si>
  <si>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</si>
  <si>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</si>
  <si>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</si>
  <si>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</si>
  <si>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</si>
  <si>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</si>
  <si>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</si>
  <si>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</si>
  <si>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</si>
  <si>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</si>
  <si>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</si>
  <si>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</si>
  <si>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</si>
  <si>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</si>
  <si>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</si>
  <si>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</si>
  <si>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</si>
  <si>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</si>
  <si>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</si>
  <si>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</si>
  <si>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</si>
  <si>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</si>
  <si>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</si>
  <si>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</si>
  <si>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</si>
  <si>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</si>
  <si>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</si>
  <si>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</si>
  <si>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</si>
  <si>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</si>
  <si>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</si>
  <si>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</si>
  <si>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</si>
  <si>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</si>
  <si>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</si>
  <si>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</si>
  <si>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</si>
  <si>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</si>
  <si>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</si>
  <si>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</si>
  <si>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</si>
  <si>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</si>
  <si>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</si>
  <si>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</si>
  <si>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</si>
  <si>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</si>
  <si>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</si>
  <si>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</si>
  <si>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</si>
  <si>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</si>
  <si>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</si>
  <si>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</si>
  <si>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</si>
  <si>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</si>
  <si>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</si>
  <si>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</si>
  <si>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</si>
  <si>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</si>
  <si>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</si>
  <si>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</si>
  <si>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</si>
  <si>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</si>
  <si>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</si>
  <si>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</si>
  <si>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</si>
  <si>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</si>
  <si>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</si>
  <si>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</si>
  <si>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</si>
  <si>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</si>
  <si>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</si>
  <si>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</si>
  <si>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</si>
  <si>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</si>
  <si>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</si>
  <si>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</si>
  <si>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</si>
  <si>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</si>
  <si>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</si>
  <si>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</si>
  <si>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</si>
  <si>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</si>
  <si>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</si>
  <si>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</si>
  <si>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</si>
  <si>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</si>
  <si>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</si>
  <si>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</si>
  <si>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</si>
  <si>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</si>
  <si>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</si>
  <si>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</si>
  <si>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</si>
  <si>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</si>
  <si>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</si>
  <si>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</si>
  <si>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</si>
  <si>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</si>
  <si>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</si>
  <si>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</si>
  <si>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</si>
  <si>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</si>
  <si>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</si>
  <si>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</si>
  <si>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</si>
  <si>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</si>
  <si>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</si>
  <si>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</si>
  <si>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</si>
  <si>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</si>
  <si>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</si>
  <si>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</si>
  <si>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</si>
  <si>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</si>
  <si>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</si>
  <si>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</si>
  <si>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</si>
  <si>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</si>
  <si>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</si>
  <si>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</si>
  <si>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</si>
  <si>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</si>
  <si>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</si>
  <si>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</si>
  <si>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</si>
  <si>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</si>
  <si>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</si>
  <si>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</si>
  <si>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</si>
  <si>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</si>
  <si>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</si>
  <si>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</si>
  <si>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</si>
  <si>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</si>
  <si>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</si>
  <si>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</si>
  <si>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</si>
  <si>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</si>
  <si>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</si>
  <si>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</si>
  <si>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</si>
  <si>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</si>
  <si>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</si>
  <si>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</si>
  <si>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</si>
  <si>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</si>
  <si>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</si>
  <si>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</si>
  <si>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</si>
  <si>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</si>
  <si>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</si>
  <si>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</si>
  <si>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</si>
  <si>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</si>
  <si>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</si>
  <si>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</si>
  <si>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</si>
  <si>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</si>
  <si>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</si>
  <si>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</si>
  <si>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</si>
  <si>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</si>
  <si>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</si>
  <si>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</si>
  <si>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</si>
  <si>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</si>
  <si>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</si>
  <si>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</si>
  <si>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</si>
  <si>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</si>
  <si>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</si>
  <si>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</si>
  <si>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</si>
  <si>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</si>
  <si>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</si>
  <si>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</si>
  <si>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</si>
  <si>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</si>
  <si>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</si>
  <si>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</si>
  <si>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</si>
  <si>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</si>
  <si>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</si>
  <si>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</si>
  <si>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</si>
  <si>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</si>
  <si>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</si>
  <si>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</si>
  <si>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</si>
  <si>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</si>
  <si>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</si>
  <si>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</si>
  <si>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</si>
  <si>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</si>
  <si>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</si>
  <si>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</si>
  <si>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</si>
  <si>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</si>
  <si>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</si>
  <si>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</si>
  <si>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</si>
  <si>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</si>
  <si>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</si>
  <si>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</si>
  <si>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</si>
  <si>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</si>
  <si>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</si>
  <si>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</si>
  <si>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</si>
  <si>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</si>
  <si>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</si>
  <si>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</si>
  <si>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</si>
  <si>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</si>
  <si>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</si>
  <si>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</si>
  <si>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</si>
  <si>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</si>
  <si>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</si>
  <si>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</si>
  <si>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</si>
  <si>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</si>
  <si>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</si>
  <si>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</si>
  <si>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</si>
  <si>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</si>
  <si>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</si>
  <si>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</si>
  <si>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</si>
  <si>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</si>
  <si>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</si>
  <si>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</si>
  <si>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</si>
  <si>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</si>
  <si>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</si>
  <si>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</si>
  <si>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</si>
  <si>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</si>
  <si>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</si>
  <si>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</si>
  <si>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</si>
  <si>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</si>
  <si>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</si>
  <si>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</si>
  <si>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</si>
  <si>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</si>
  <si>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</si>
  <si>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</si>
  <si>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</si>
  <si>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</si>
  <si>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</si>
  <si>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</si>
  <si>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</si>
  <si>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</si>
  <si>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</si>
  <si>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</si>
  <si>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</si>
  <si>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</si>
  <si>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</si>
  <si>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</si>
  <si>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</si>
  <si>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</si>
  <si>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</si>
  <si>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</si>
  <si>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</si>
  <si>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</si>
  <si>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</si>
  <si>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</si>
  <si>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</si>
  <si>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</si>
  <si>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</si>
  <si>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</si>
  <si>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</si>
  <si>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</si>
  <si>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</si>
  <si>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</si>
  <si>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</si>
  <si>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</si>
  <si>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</si>
  <si>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</si>
  <si>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</si>
  <si>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</si>
  <si>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</si>
  <si>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</si>
  <si>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</si>
  <si>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</si>
  <si>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</si>
  <si>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</si>
  <si>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</si>
  <si>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</si>
  <si>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</si>
  <si>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</si>
  <si>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</si>
  <si>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</si>
  <si>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</si>
  <si>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</si>
  <si>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</si>
  <si>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</si>
  <si>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</si>
  <si>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</si>
  <si>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</si>
  <si>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</si>
  <si>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</si>
  <si>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</si>
  <si>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</si>
  <si>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</si>
  <si>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</si>
  <si>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</si>
  <si>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</si>
  <si>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</si>
  <si>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</si>
  <si>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</si>
  <si>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</si>
  <si>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</si>
  <si>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</si>
  <si>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</si>
  <si>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</si>
  <si>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</si>
  <si>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</si>
  <si>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</si>
  <si>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</si>
  <si>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</si>
  <si>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</si>
  <si>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</si>
  <si>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</si>
  <si>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</si>
  <si>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</si>
  <si>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</si>
  <si>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</si>
  <si>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</si>
  <si>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</si>
  <si>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</si>
  <si>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</si>
  <si>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</si>
  <si>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</si>
  <si>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</si>
  <si>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</si>
  <si>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</si>
  <si>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</si>
  <si>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</si>
  <si>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</si>
  <si>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</si>
  <si>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</si>
  <si>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</si>
  <si>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</si>
  <si>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</si>
  <si>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</si>
  <si>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</si>
  <si>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</si>
  <si>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</si>
  <si>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</si>
  <si>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</si>
  <si>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</si>
  <si>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</si>
  <si>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</si>
  <si>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</si>
  <si>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</si>
  <si>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</si>
  <si>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</si>
  <si>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</si>
  <si>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</si>
  <si>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</si>
  <si>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</si>
  <si>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</si>
  <si>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</si>
  <si>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</si>
  <si>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</si>
  <si>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</si>
  <si>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</si>
  <si>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</si>
  <si>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</si>
  <si>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</si>
  <si>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</si>
  <si>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</si>
  <si>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</si>
  <si>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</si>
  <si>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</si>
  <si>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</si>
  <si>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</si>
  <si>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</si>
  <si>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</si>
  <si>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</si>
  <si>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</si>
  <si>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</si>
  <si>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</si>
  <si>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</si>
  <si>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</si>
  <si>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</si>
  <si>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</si>
  <si>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</si>
  <si>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</si>
  <si>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</si>
  <si>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</si>
  <si>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</si>
  <si>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</si>
  <si>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</si>
  <si>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</si>
  <si>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</si>
  <si>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</si>
  <si>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</si>
  <si>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</si>
  <si>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</si>
  <si>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</si>
  <si>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</si>
  <si>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</si>
  <si>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</si>
  <si>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</si>
  <si>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</si>
  <si>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</si>
  <si>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</si>
  <si>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</si>
  <si>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</si>
  <si>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</si>
  <si>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</si>
  <si>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</si>
  <si>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</si>
  <si>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</si>
  <si>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</si>
  <si>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</si>
  <si>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</si>
  <si>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</si>
  <si>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</si>
  <si>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</si>
  <si>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</si>
  <si>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</si>
  <si>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</si>
  <si>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</si>
  <si>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</si>
  <si>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</si>
  <si>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</si>
  <si>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</si>
  <si>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</si>
  <si>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</si>
  <si>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</si>
  <si>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</si>
  <si>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</si>
  <si>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</si>
  <si>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</si>
  <si>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</si>
  <si>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</si>
  <si>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</si>
  <si>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</si>
  <si>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</si>
  <si>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</si>
  <si>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</si>
  <si>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</si>
  <si>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</si>
  <si>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</si>
  <si>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</si>
  <si>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</si>
  <si>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</si>
  <si>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</si>
  <si>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</si>
  <si>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</si>
  <si>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</si>
  <si>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</si>
  <si>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</si>
  <si>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</si>
  <si>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</si>
  <si>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</si>
  <si>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</si>
  <si>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</si>
  <si>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</si>
  <si>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</si>
  <si>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</si>
  <si>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</si>
  <si>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</si>
  <si>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</si>
  <si>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</si>
  <si>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</si>
  <si>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</si>
  <si>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</si>
  <si>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</si>
  <si>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</si>
  <si>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</si>
  <si>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</si>
  <si>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</si>
  <si>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</si>
  <si>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</si>
  <si>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</si>
  <si>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</si>
  <si>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</si>
  <si>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</si>
  <si>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</si>
  <si>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</si>
  <si>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</si>
  <si>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</si>
  <si>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</si>
  <si>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</si>
  <si>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</si>
  <si>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</si>
  <si>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</si>
  <si>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</si>
  <si>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</si>
  <si>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</si>
  <si>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</si>
  <si>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</si>
  <si>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</si>
  <si>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</si>
  <si>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</si>
  <si>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</si>
  <si>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</si>
  <si>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</si>
  <si>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</si>
  <si>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</si>
  <si>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</si>
  <si>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</si>
  <si>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</si>
  <si>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</si>
  <si>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</si>
  <si>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</si>
  <si>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</si>
  <si>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</si>
  <si>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</si>
  <si>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</si>
  <si>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</si>
  <si>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</si>
  <si>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</si>
  <si>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</si>
  <si>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</si>
  <si>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</si>
  <si>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</si>
  <si>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</si>
  <si>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</si>
  <si>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</si>
  <si>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</si>
  <si>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</si>
  <si>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</si>
  <si>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</si>
  <si>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</si>
  <si>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</si>
  <si>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</si>
  <si>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</si>
  <si>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</si>
  <si>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</si>
  <si>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</si>
  <si>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</si>
  <si>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</si>
  <si>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</si>
  <si>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</si>
  <si>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</si>
  <si>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</si>
  <si>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</si>
  <si>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</si>
  <si>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</si>
  <si>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</si>
  <si>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</si>
  <si>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</si>
  <si>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</si>
  <si>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</si>
  <si>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</si>
  <si>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</si>
  <si>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</si>
  <si>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</si>
  <si>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</si>
  <si>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</si>
  <si>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</si>
  <si>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</si>
  <si>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</si>
  <si>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</si>
  <si>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</si>
  <si>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</si>
  <si>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</si>
  <si>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</si>
  <si>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</si>
  <si>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</si>
  <si>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</si>
  <si>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</si>
  <si>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</si>
  <si>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</si>
  <si>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</si>
  <si>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</si>
  <si>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</si>
  <si>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</si>
  <si>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</si>
  <si>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</si>
  <si>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</si>
  <si>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</si>
  <si>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</si>
  <si>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</si>
  <si>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</si>
  <si>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</si>
  <si>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</si>
  <si>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</si>
  <si>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</si>
  <si>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</si>
  <si>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</si>
  <si>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</si>
  <si>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</si>
  <si>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</si>
  <si>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</si>
  <si>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</si>
  <si>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</si>
  <si>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</si>
  <si>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</si>
  <si>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</si>
  <si>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</si>
  <si>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</si>
  <si>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</si>
  <si>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</si>
  <si>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</si>
  <si>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</si>
  <si>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</si>
  <si>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</si>
  <si>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</si>
  <si>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</si>
  <si>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</si>
  <si>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</si>
  <si>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</si>
  <si>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</si>
  <si>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</si>
  <si>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</si>
  <si>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</si>
  <si>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</si>
  <si>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</si>
  <si>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</si>
  <si>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</si>
  <si>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</si>
  <si>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</si>
  <si>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</si>
  <si>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</si>
  <si>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</si>
  <si>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</si>
  <si>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</si>
  <si>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</si>
  <si>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</si>
  <si>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</si>
  <si>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</si>
  <si>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</si>
  <si>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</si>
  <si>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</si>
  <si>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</si>
  <si>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</si>
  <si>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</si>
  <si>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</si>
  <si>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</si>
  <si>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</si>
  <si>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</si>
  <si>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</si>
  <si>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</si>
  <si>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</si>
  <si>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</si>
  <si>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</si>
  <si>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</si>
  <si>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</si>
  <si>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</si>
  <si>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</si>
  <si>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</si>
  <si>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</si>
  <si>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</si>
  <si>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</si>
  <si>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</si>
  <si>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</si>
  <si>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</si>
  <si>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</si>
  <si>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</si>
  <si>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</si>
  <si>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</si>
  <si>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</si>
  <si>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</si>
  <si>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</si>
  <si>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</si>
  <si>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</si>
  <si>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</si>
  <si>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</si>
  <si>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</si>
  <si>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</si>
  <si>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</si>
  <si>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</si>
  <si>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</si>
  <si>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</si>
  <si>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</si>
  <si>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</si>
  <si>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</si>
  <si>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</si>
  <si>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</si>
  <si>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</si>
  <si>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</si>
  <si>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</si>
  <si>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</si>
  <si>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</si>
  <si>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</si>
  <si>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</si>
  <si>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</si>
  <si>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</si>
  <si>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</si>
  <si>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</si>
  <si>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</si>
  <si>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</si>
  <si>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</si>
  <si>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</si>
  <si>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</si>
  <si>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</si>
  <si>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</si>
  <si>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</si>
  <si>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</si>
  <si>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</si>
  <si>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</si>
  <si>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</si>
  <si>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</si>
  <si>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</si>
  <si>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</si>
  <si>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</si>
  <si>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</si>
  <si>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</si>
  <si>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</si>
  <si>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</si>
  <si>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</si>
  <si>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</si>
  <si>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</si>
  <si>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</si>
  <si>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</si>
  <si>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</si>
  <si>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</si>
  <si>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</si>
  <si>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</si>
  <si>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</si>
  <si>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</si>
  <si>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</si>
  <si>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</si>
  <si>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</si>
  <si>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</si>
  <si>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</si>
  <si>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</si>
  <si>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</si>
  <si>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</si>
  <si>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</si>
  <si>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</si>
  <si>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</si>
  <si>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</si>
  <si>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</si>
  <si>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</si>
  <si>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</si>
  <si>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</si>
  <si>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</si>
  <si>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</si>
  <si>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</si>
  <si>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</si>
  <si>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</si>
  <si>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</si>
  <si>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</si>
  <si>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</si>
  <si>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</si>
  <si>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</si>
  <si>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</si>
  <si>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</si>
  <si>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</si>
  <si>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</si>
  <si>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</si>
  <si>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</si>
  <si>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</si>
  <si>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</si>
  <si>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</si>
  <si>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</si>
  <si>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</si>
  <si>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</si>
  <si>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</si>
  <si>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</si>
  <si>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</si>
  <si>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</si>
  <si>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</si>
  <si>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</si>
  <si>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</si>
  <si>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</si>
  <si>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</si>
  <si>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</si>
  <si>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</si>
  <si>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</si>
  <si>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</si>
  <si>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</si>
  <si>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</si>
  <si>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</si>
  <si>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</si>
  <si>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</si>
  <si>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</si>
  <si>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</si>
  <si>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</si>
  <si>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</si>
  <si>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</si>
  <si>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</si>
  <si>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</si>
  <si>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</si>
  <si>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</si>
  <si>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</si>
  <si>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</si>
  <si>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</si>
  <si>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</si>
  <si>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</si>
  <si>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</si>
  <si>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</si>
  <si>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</si>
  <si>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</si>
  <si>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</si>
  <si>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</si>
  <si>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</si>
  <si>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</si>
  <si>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</si>
  <si>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</si>
  <si>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</si>
  <si>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</si>
  <si>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</si>
  <si>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</si>
  <si>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</si>
  <si>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</si>
  <si>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</si>
  <si>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</si>
  <si>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</si>
  <si>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</si>
  <si>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</si>
  <si>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</si>
  <si>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</si>
  <si>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</si>
  <si>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</si>
  <si>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</si>
  <si>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</si>
  <si>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</si>
  <si>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</si>
  <si>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</si>
  <si>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</si>
  <si>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</si>
  <si>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</si>
  <si>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</si>
  <si>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</si>
  <si>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</si>
  <si>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</si>
  <si>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</si>
  <si>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</si>
  <si>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</si>
  <si>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</si>
  <si>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</si>
  <si>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</si>
  <si>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</si>
  <si>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</si>
  <si>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</si>
  <si>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</si>
  <si>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</si>
  <si>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</si>
  <si>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</si>
  <si>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</si>
  <si>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</si>
  <si>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</si>
  <si>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</si>
  <si>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</si>
  <si>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</si>
  <si>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</si>
  <si>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</si>
  <si>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</si>
  <si>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</si>
  <si>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</si>
  <si>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</si>
  <si>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</si>
  <si>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</si>
  <si>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</si>
  <si>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</si>
  <si>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</si>
  <si>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</si>
  <si>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</si>
  <si>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</si>
  <si>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</si>
  <si>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</si>
  <si>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</si>
  <si>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</si>
  <si>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</si>
  <si>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</si>
  <si>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</si>
  <si>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</si>
  <si>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</si>
  <si>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</si>
  <si>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</si>
  <si>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</si>
  <si>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</si>
  <si>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</si>
  <si>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</si>
  <si>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</si>
  <si>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</si>
  <si>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</si>
  <si>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</si>
  <si>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</si>
  <si>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</si>
  <si>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</si>
  <si>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</si>
  <si>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</si>
  <si>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</si>
  <si>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</si>
  <si>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</si>
  <si>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</si>
  <si>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</si>
  <si>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</si>
  <si>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</si>
  <si>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</si>
  <si>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</si>
  <si>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</si>
  <si>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</si>
  <si>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</si>
  <si>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</si>
  <si>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</si>
  <si>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</si>
  <si>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</si>
  <si>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</si>
  <si>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</si>
  <si>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</si>
  <si>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</si>
  <si>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</si>
  <si>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</si>
  <si>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</si>
  <si>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</si>
  <si>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</si>
  <si>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</si>
  <si>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</si>
  <si>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</si>
  <si>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</si>
  <si>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</si>
  <si>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</si>
  <si>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</si>
  <si>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</si>
  <si>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</si>
  <si>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</si>
  <si>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</si>
  <si>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</si>
  <si>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</si>
  <si>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</si>
  <si>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</si>
  <si>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</si>
  <si>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</si>
  <si>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</si>
  <si>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</si>
  <si>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</si>
  <si>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</si>
  <si>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</si>
  <si>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</si>
  <si>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</si>
  <si>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</si>
  <si>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</si>
  <si>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</si>
  <si>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</si>
  <si>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</si>
  <si>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</si>
  <si>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</si>
  <si>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</si>
  <si>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</si>
  <si>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</si>
  <si>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</si>
  <si>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</si>
  <si>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</si>
  <si>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</si>
  <si>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</si>
  <si>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</si>
  <si>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</si>
  <si>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</si>
  <si>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</si>
  <si>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</si>
  <si>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</si>
  <si>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</si>
  <si>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</si>
  <si>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</si>
  <si>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</si>
  <si>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</si>
  <si>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</si>
  <si>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</si>
  <si>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</si>
  <si>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</si>
  <si>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</si>
  <si>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</si>
  <si>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</si>
  <si>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</si>
  <si>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</si>
  <si>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</si>
  <si>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</si>
  <si>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</si>
  <si>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</si>
  <si>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</si>
  <si>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</si>
  <si>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</si>
  <si>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</si>
  <si>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</si>
  <si>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</si>
  <si>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</si>
  <si>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</si>
  <si>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</si>
  <si>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</si>
  <si>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</si>
  <si>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</si>
  <si>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</si>
  <si>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</si>
  <si>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</si>
  <si>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</si>
  <si>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</si>
  <si>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</si>
  <si>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</si>
  <si>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</si>
  <si>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</si>
  <si>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</si>
  <si>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</si>
  <si>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</si>
  <si>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</si>
  <si>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</si>
  <si>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</si>
  <si>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</si>
  <si>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</si>
  <si>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</si>
  <si>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</si>
  <si>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</si>
  <si>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</si>
  <si>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</si>
  <si>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</si>
  <si>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</si>
  <si>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</si>
  <si>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</si>
  <si>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</si>
  <si>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</si>
  <si>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</si>
  <si>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</si>
  <si>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</si>
  <si>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</si>
  <si>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</si>
  <si>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</si>
  <si>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</si>
  <si>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</si>
  <si>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</si>
  <si>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</si>
  <si>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</si>
  <si>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</si>
  <si>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</si>
  <si>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</si>
  <si>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</si>
  <si>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</si>
  <si>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</si>
  <si>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</si>
  <si>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</si>
  <si>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</si>
  <si>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</si>
  <si>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</si>
  <si>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</si>
  <si>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</si>
  <si>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</si>
  <si>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</si>
  <si>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</si>
  <si>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</si>
  <si>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</si>
  <si>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</si>
  <si>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</si>
  <si>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</si>
  <si>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</si>
  <si>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</si>
  <si>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</si>
  <si>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</si>
  <si>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</si>
  <si>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</si>
  <si>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</si>
  <si>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</si>
  <si>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</si>
  <si>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</si>
  <si>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</si>
  <si>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</si>
  <si>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</si>
  <si>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</si>
  <si>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</si>
  <si>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</si>
  <si>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</si>
  <si>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</si>
  <si>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</si>
  <si>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</si>
  <si>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</si>
  <si>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</si>
  <si>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</si>
  <si>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</si>
  <si>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</si>
  <si>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</si>
  <si>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</si>
  <si>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</si>
  <si>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</si>
  <si>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</si>
  <si>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</si>
  <si>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</si>
  <si>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</si>
  <si>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</si>
  <si>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</si>
  <si>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</si>
  <si>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</si>
  <si>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</si>
  <si>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</si>
  <si>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</si>
  <si>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</si>
  <si>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</si>
  <si>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</si>
  <si>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</si>
  <si>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</si>
  <si>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</si>
  <si>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</si>
  <si>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</si>
  <si>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</si>
  <si>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</si>
  <si>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</si>
  <si>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</si>
  <si>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</si>
  <si>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</si>
  <si>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</si>
  <si>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</si>
  <si>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</si>
  <si>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</si>
  <si>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</si>
  <si>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</si>
  <si>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</si>
  <si>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</si>
  <si>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</si>
  <si>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</si>
  <si>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</si>
  <si>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</si>
  <si>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</si>
  <si>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</si>
  <si>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</si>
  <si>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</si>
  <si>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</si>
  <si>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</si>
  <si>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</si>
  <si>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</si>
  <si>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</si>
  <si>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</si>
  <si>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</si>
  <si>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</si>
  <si>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</si>
  <si>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</si>
  <si>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</si>
  <si>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</si>
  <si>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</si>
  <si>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</si>
  <si>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</si>
  <si>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</si>
  <si>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</si>
  <si>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</si>
  <si>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</si>
  <si>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</si>
  <si>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</si>
  <si>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</si>
  <si>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</si>
  <si>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</si>
  <si>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</si>
  <si>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</si>
  <si>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</si>
  <si>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</si>
  <si>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</si>
  <si>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</si>
  <si>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</si>
  <si>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</si>
  <si>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</si>
  <si>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</si>
  <si>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</si>
  <si>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</si>
  <si>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</si>
  <si>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</si>
  <si>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</si>
  <si>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</si>
  <si>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</si>
  <si>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</si>
  <si>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</si>
  <si>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</si>
  <si>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</si>
  <si>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</si>
  <si>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</si>
  <si>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</si>
  <si>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</si>
  <si>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</si>
  <si>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</si>
  <si>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</si>
  <si>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</si>
  <si>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</si>
  <si>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</si>
  <si>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</si>
  <si>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</si>
  <si>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</si>
  <si>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</si>
  <si>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</si>
  <si>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</si>
  <si>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</si>
  <si>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</si>
  <si>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</si>
  <si>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</si>
  <si>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</si>
  <si>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</si>
  <si>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</si>
  <si>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</si>
  <si>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</si>
  <si>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</si>
  <si>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</si>
  <si>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</si>
  <si>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</si>
  <si>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</si>
  <si>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</si>
  <si>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</si>
  <si>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</si>
  <si>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</si>
  <si>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</si>
  <si>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</si>
  <si>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</si>
  <si>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</si>
  <si>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</si>
  <si>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</si>
  <si>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</si>
  <si>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</si>
  <si>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</si>
  <si>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</si>
  <si>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</si>
  <si>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</si>
  <si>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</si>
  <si>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</si>
  <si>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</si>
  <si>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</si>
  <si>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</si>
  <si>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</si>
  <si>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</si>
  <si>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</si>
  <si>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</si>
  <si>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</si>
  <si>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</si>
  <si>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</si>
  <si>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</si>
  <si>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</si>
  <si>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</si>
  <si>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</si>
  <si>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</si>
  <si>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</si>
  <si>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</si>
  <si>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</si>
  <si>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</si>
  <si>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</si>
  <si>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</si>
  <si>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</si>
  <si>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</si>
  <si>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</si>
  <si>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</si>
  <si>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</si>
  <si>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</si>
  <si>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</si>
  <si>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</si>
  <si>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</si>
  <si>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</si>
  <si>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</si>
  <si>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</si>
  <si>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</si>
  <si>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</si>
  <si>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</si>
  <si>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</si>
  <si>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</si>
  <si>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</si>
  <si>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</si>
  <si>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</si>
  <si>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</si>
  <si>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</si>
  <si>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</si>
  <si>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</si>
  <si>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</si>
  <si>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</si>
  <si>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</si>
  <si>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</si>
  <si>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</si>
  <si>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</si>
  <si>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</si>
  <si>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</si>
  <si>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</si>
  <si>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</si>
  <si>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</si>
  <si>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</si>
  <si>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</si>
  <si>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</si>
  <si>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</si>
  <si>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</si>
  <si>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</si>
  <si>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</si>
  <si>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</si>
  <si>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</si>
  <si>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</si>
  <si>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</si>
  <si>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</si>
  <si>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</si>
  <si>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</si>
  <si>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</si>
  <si>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</si>
  <si>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</si>
  <si>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</si>
  <si>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</si>
  <si>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</si>
  <si>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</si>
  <si>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</si>
  <si>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</si>
  <si>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</si>
  <si>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</si>
  <si>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</si>
  <si>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</si>
  <si>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</si>
  <si>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</si>
  <si>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</si>
  <si>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</si>
  <si>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</si>
  <si>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</si>
  <si>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</si>
  <si>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</si>
  <si>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</si>
  <si>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</si>
  <si>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</si>
  <si>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</si>
  <si>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</si>
  <si>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</si>
  <si>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</si>
  <si>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</si>
  <si>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</si>
  <si>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</si>
  <si>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</si>
  <si>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</si>
  <si>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</si>
  <si>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</si>
  <si>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</si>
  <si>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</si>
  <si>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</si>
  <si>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</si>
  <si>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</si>
  <si>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</si>
  <si>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</si>
  <si>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</si>
  <si>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</si>
  <si>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</si>
  <si>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</si>
  <si>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</si>
  <si>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</si>
  <si>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</si>
  <si>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</si>
  <si>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</si>
  <si>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</si>
  <si>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</si>
  <si>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</si>
  <si>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</si>
  <si>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</si>
  <si>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</si>
  <si>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</si>
  <si>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</si>
  <si>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</si>
  <si>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</si>
  <si>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</si>
  <si>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</si>
  <si>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</si>
  <si>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</si>
  <si>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</si>
  <si>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</si>
  <si>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</si>
  <si>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</si>
  <si>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</si>
  <si>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</si>
  <si>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</si>
  <si>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</si>
  <si>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</si>
  <si>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</si>
  <si>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</si>
  <si>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</si>
  <si>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</si>
  <si>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</si>
  <si>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</si>
  <si>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</si>
  <si>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</si>
  <si>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</si>
  <si>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</si>
  <si>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</si>
  <si>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</si>
  <si>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</si>
  <si>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</si>
  <si>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</si>
  <si>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</si>
  <si>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</si>
  <si>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</si>
  <si>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</si>
  <si>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</si>
  <si>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</si>
  <si>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</si>
  <si>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</si>
  <si>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</si>
  <si>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</si>
  <si>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</si>
  <si>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</si>
  <si>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</si>
  <si>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</si>
  <si>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</si>
  <si>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</si>
  <si>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</si>
  <si>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</si>
  <si>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</si>
  <si>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</si>
  <si>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</si>
  <si>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</si>
  <si>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</si>
  <si>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</si>
  <si>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</si>
  <si>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</si>
  <si>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</si>
  <si>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</si>
  <si>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</si>
  <si>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</si>
  <si>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</si>
  <si>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</si>
  <si>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</si>
  <si>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</si>
  <si>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</si>
  <si>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</si>
  <si>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</si>
  <si>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</si>
  <si>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</si>
  <si>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</si>
  <si>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</si>
  <si>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</si>
  <si>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</si>
  <si>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</si>
  <si>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</si>
  <si>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</si>
  <si>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</si>
  <si>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</si>
  <si>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</si>
  <si>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</si>
  <si>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</si>
  <si>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</si>
  <si>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</si>
  <si>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</si>
  <si>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</si>
  <si>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</si>
  <si>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</si>
  <si>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</si>
  <si>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</si>
  <si>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</si>
  <si>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</si>
  <si>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</si>
  <si>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</si>
  <si>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</si>
  <si>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</si>
  <si>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</si>
  <si>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</si>
  <si>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</si>
  <si>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</si>
  <si>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</si>
  <si>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</si>
  <si>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</si>
  <si>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</si>
  <si>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</si>
  <si>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</si>
  <si>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</si>
  <si>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</si>
  <si>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</si>
  <si>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</si>
  <si>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</si>
  <si>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</si>
  <si>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</si>
  <si>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</si>
  <si>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</si>
  <si>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</si>
  <si>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</si>
  <si>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</si>
  <si>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</si>
  <si>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</si>
  <si>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</si>
  <si>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</si>
  <si>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</si>
  <si>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</si>
  <si>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</si>
  <si>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</si>
  <si>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</si>
  <si>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</si>
  <si>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</si>
  <si>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</si>
  <si>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</si>
  <si>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</si>
  <si>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</si>
  <si>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</si>
  <si>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</si>
  <si>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</si>
  <si>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</si>
  <si>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</si>
  <si>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</si>
  <si>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</si>
  <si>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</si>
  <si>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</si>
  <si>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</si>
  <si>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</si>
  <si>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</si>
  <si>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</si>
  <si>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</si>
  <si>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</si>
  <si>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</si>
  <si>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</si>
  <si>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</si>
  <si>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</si>
  <si>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</si>
  <si>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</si>
  <si>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</si>
  <si>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</si>
  <si>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</si>
  <si>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</si>
  <si>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</si>
  <si>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</si>
  <si>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</si>
  <si>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</si>
  <si>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</si>
  <si>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</si>
  <si>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</si>
  <si>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</si>
  <si>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</si>
  <si>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</si>
  <si>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</si>
  <si>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</si>
  <si>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</si>
  <si>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</si>
  <si>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</si>
  <si>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</si>
  <si>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</si>
  <si>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</si>
  <si>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</si>
  <si>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</si>
  <si>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</si>
  <si>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</si>
  <si>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</si>
  <si>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</si>
  <si>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</si>
  <si>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</si>
  <si>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</si>
  <si>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</si>
  <si>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</si>
  <si>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</si>
  <si>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</si>
  <si>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</si>
  <si>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</si>
  <si>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</si>
  <si>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</si>
  <si>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</si>
  <si>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</si>
  <si>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</si>
  <si>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</si>
  <si>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</si>
  <si>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</si>
  <si>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</si>
  <si>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</si>
  <si>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</si>
  <si>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</si>
  <si>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</si>
  <si>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</si>
  <si>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</si>
  <si>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</si>
  <si>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</si>
  <si>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</si>
  <si>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</si>
  <si>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</si>
  <si>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</si>
  <si>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</si>
  <si>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</si>
  <si>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</si>
  <si>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</si>
  <si>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</si>
  <si>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</si>
  <si>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</si>
  <si>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</si>
  <si>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</si>
  <si>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</si>
  <si>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</si>
  <si>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</si>
  <si>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</si>
  <si>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</si>
  <si>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</si>
  <si>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</si>
  <si>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</si>
  <si>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</si>
  <si>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</si>
  <si>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</si>
  <si>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</si>
  <si>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</si>
  <si>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</si>
  <si>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</si>
  <si>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</si>
  <si>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</si>
  <si>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</si>
  <si>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</si>
  <si>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</si>
  <si>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</si>
  <si>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</si>
  <si>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</si>
  <si>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</si>
  <si>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</si>
  <si>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</si>
  <si>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</si>
  <si>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</si>
  <si>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</si>
  <si>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</si>
  <si>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</si>
  <si>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</si>
  <si>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</si>
  <si>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</si>
  <si>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</si>
  <si>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</si>
  <si>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</si>
  <si>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</si>
  <si>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</si>
  <si>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</si>
  <si>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</si>
  <si>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</si>
  <si>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</si>
  <si>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</si>
  <si>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</si>
  <si>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</si>
  <si>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</si>
  <si>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</si>
  <si>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</si>
  <si>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</si>
  <si>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</si>
  <si>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</si>
  <si>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</si>
  <si>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</si>
  <si>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</si>
  <si>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</si>
  <si>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</si>
  <si>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</si>
  <si>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</si>
  <si>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</si>
  <si>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</si>
  <si>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</si>
  <si>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</si>
  <si>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</si>
  <si>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</si>
  <si>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</si>
  <si>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</si>
  <si>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</si>
  <si>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</si>
  <si>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</si>
  <si>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</si>
  <si>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</si>
  <si>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</si>
  <si>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</si>
  <si>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</si>
  <si>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</si>
  <si>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</si>
  <si>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</si>
  <si>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</si>
  <si>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</si>
  <si>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</si>
  <si>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</si>
  <si>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</si>
  <si>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</si>
  <si>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</si>
  <si>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</si>
  <si>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</si>
  <si>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</si>
  <si>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</si>
  <si>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</si>
  <si>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</si>
  <si>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</si>
  <si>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</si>
  <si>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</si>
  <si>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</si>
  <si>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</si>
  <si>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</si>
  <si>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</si>
  <si>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</si>
  <si>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</si>
  <si>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</si>
  <si>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</si>
  <si>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</si>
  <si>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</si>
  <si>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</si>
  <si>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</si>
  <si>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</si>
  <si>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</si>
  <si>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</si>
  <si>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</si>
  <si>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</si>
  <si>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</si>
  <si>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</si>
  <si>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</si>
  <si>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</si>
  <si>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</si>
  <si>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</si>
  <si>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</si>
  <si>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</si>
  <si>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</si>
  <si>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</si>
  <si>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</si>
  <si>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</si>
  <si>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</si>
  <si>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</si>
  <si>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</si>
  <si>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</si>
  <si>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</si>
  <si>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</si>
  <si>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</si>
  <si>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</si>
  <si>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</si>
  <si>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</si>
  <si>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</si>
  <si>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</si>
  <si>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</si>
  <si>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</si>
  <si>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</si>
  <si>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</si>
  <si>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</si>
  <si>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</si>
  <si>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</si>
  <si>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</si>
  <si>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</si>
  <si>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</si>
  <si>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</si>
  <si>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</si>
  <si>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</si>
  <si>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</si>
  <si>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</si>
  <si>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</si>
  <si>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</si>
  <si>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</si>
  <si>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</si>
  <si>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</si>
  <si>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</si>
  <si>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</si>
  <si>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</si>
  <si>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</si>
  <si>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</si>
  <si>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</si>
  <si>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</si>
  <si>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</si>
  <si>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</si>
  <si>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</si>
  <si>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</si>
  <si>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</si>
  <si>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</si>
  <si>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</si>
  <si>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</si>
  <si>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</si>
  <si>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</si>
  <si>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</si>
  <si>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</si>
  <si>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</si>
  <si>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</si>
  <si>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</si>
  <si>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</si>
  <si>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</si>
  <si>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</si>
  <si>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</si>
  <si>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</si>
  <si>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</si>
  <si>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</si>
  <si>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</si>
  <si>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</si>
  <si>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</si>
  <si>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</si>
  <si>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</si>
  <si>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</si>
  <si>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</si>
  <si>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</si>
  <si>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</si>
  <si>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</si>
  <si>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</si>
  <si>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</si>
  <si>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</si>
  <si>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</si>
  <si>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</si>
  <si>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</si>
  <si>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</si>
  <si>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</si>
  <si>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</si>
  <si>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</si>
  <si>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</si>
  <si>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</si>
  <si>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</si>
  <si>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</si>
  <si>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</si>
  <si>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</si>
  <si>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</si>
  <si>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</si>
  <si>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</si>
  <si>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</si>
  <si>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</si>
  <si>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</si>
  <si>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</si>
  <si>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</si>
  <si>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</si>
  <si>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</si>
  <si>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</si>
  <si>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</si>
  <si>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</si>
  <si>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</si>
  <si>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</si>
  <si>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</si>
  <si>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</si>
  <si>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</si>
  <si>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</si>
  <si>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</si>
  <si>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</si>
  <si>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</si>
  <si>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</si>
  <si>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</si>
  <si>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</si>
  <si>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</si>
  <si>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</si>
  <si>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</si>
  <si>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</si>
  <si>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</si>
  <si>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</si>
  <si>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</si>
  <si>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</si>
  <si>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</si>
  <si>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</si>
  <si>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</si>
  <si>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</si>
  <si>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</si>
  <si>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</si>
  <si>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</si>
  <si>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</si>
  <si>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</si>
  <si>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</si>
  <si>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</si>
  <si>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</si>
  <si>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</si>
  <si>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</si>
  <si>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</si>
  <si>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</si>
  <si>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</si>
  <si>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</si>
  <si>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</si>
  <si>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</si>
  <si>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</si>
  <si>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</si>
  <si>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</si>
  <si>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</si>
  <si>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</si>
  <si>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</si>
  <si>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</si>
  <si>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</si>
  <si>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</si>
  <si>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</si>
  <si>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</si>
  <si>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</si>
  <si>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</si>
  <si>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</si>
  <si>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</si>
  <si>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</si>
  <si>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</si>
  <si>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</si>
  <si>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</si>
  <si>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</si>
  <si>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</si>
  <si>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</si>
  <si>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</si>
  <si>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</si>
  <si>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</si>
  <si>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</si>
  <si>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</si>
  <si>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</si>
  <si>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</si>
  <si>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</si>
  <si>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</si>
  <si>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</si>
  <si>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</si>
  <si>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</si>
  <si>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</si>
  <si>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</si>
  <si>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</si>
  <si>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</si>
  <si>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</si>
  <si>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</si>
  <si>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</si>
  <si>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</si>
  <si>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</si>
  <si>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</si>
  <si>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</si>
  <si>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</si>
  <si>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</si>
  <si>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</si>
  <si>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</si>
  <si>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</si>
  <si>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</si>
  <si>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</si>
  <si>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</si>
  <si>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</si>
  <si>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</si>
  <si>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</si>
  <si>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</si>
  <si>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</si>
  <si>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</si>
  <si>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</si>
  <si>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</si>
  <si>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</si>
  <si>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</si>
  <si>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</si>
  <si>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</si>
  <si>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</si>
  <si>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</si>
  <si>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</si>
  <si>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</si>
  <si>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</si>
  <si>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</si>
  <si>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</si>
  <si>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</si>
  <si>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</si>
  <si>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</si>
  <si>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</si>
  <si>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</si>
  <si>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</si>
  <si>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</si>
  <si>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</si>
  <si>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</si>
  <si>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</si>
  <si>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</si>
  <si>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</si>
  <si>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</si>
  <si>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</si>
  <si>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</si>
  <si>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</si>
  <si>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</si>
  <si>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</si>
  <si>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</si>
  <si>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</si>
  <si>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</si>
  <si>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</si>
  <si>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</si>
  <si>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</si>
  <si>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</si>
  <si>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</si>
  <si>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</si>
  <si>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</si>
  <si>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</si>
  <si>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</si>
  <si>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</si>
  <si>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</si>
  <si>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</si>
  <si>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</si>
  <si>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</si>
  <si>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</si>
  <si>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</si>
  <si>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</si>
  <si>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</si>
  <si>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</si>
  <si>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</si>
  <si>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</si>
  <si>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</si>
  <si>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</si>
  <si>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</si>
  <si>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</si>
  <si>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</si>
  <si>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</si>
  <si>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</si>
  <si>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</si>
  <si>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</si>
  <si>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</si>
  <si>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</si>
  <si>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</si>
  <si>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</si>
  <si>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</si>
  <si>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</si>
  <si>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</si>
  <si>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</si>
  <si>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</si>
  <si>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</si>
  <si>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</si>
  <si>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</si>
  <si>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</si>
  <si>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</si>
  <si>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</si>
  <si>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</si>
  <si>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</si>
  <si>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</si>
  <si>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</si>
  <si>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</si>
  <si>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</si>
  <si>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</si>
  <si>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</si>
  <si>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</si>
  <si>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</si>
  <si>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</si>
  <si>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</si>
  <si>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</si>
  <si>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</si>
  <si>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</si>
  <si>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</si>
  <si>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</si>
  <si>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</si>
  <si>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</si>
  <si>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</si>
  <si>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</si>
  <si>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</si>
  <si>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</si>
  <si>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</si>
  <si>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</si>
  <si>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</si>
  <si>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</si>
  <si>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</si>
  <si>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</si>
  <si>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</si>
  <si>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</si>
  <si>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</si>
  <si>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</si>
  <si>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</si>
  <si>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</si>
  <si>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</si>
  <si>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</si>
  <si>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</si>
  <si>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</si>
  <si>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</si>
  <si>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</si>
  <si>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</si>
  <si>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</si>
  <si>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</si>
  <si>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</si>
  <si>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</si>
  <si>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</si>
  <si>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</si>
  <si>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</si>
  <si>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</si>
  <si>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</si>
  <si>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</si>
  <si>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</si>
  <si>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</si>
  <si>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</si>
  <si>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</si>
  <si>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</si>
  <si>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</si>
  <si>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</si>
  <si>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</si>
  <si>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</si>
  <si>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</si>
  <si>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</si>
  <si>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</si>
  <si>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</si>
  <si>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</si>
  <si>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</si>
  <si>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</si>
  <si>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</si>
  <si>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</si>
  <si>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</si>
  <si>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</si>
  <si>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</si>
  <si>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</si>
  <si>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</si>
  <si>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</si>
  <si>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</si>
  <si>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</si>
  <si>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</si>
  <si>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</si>
  <si>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</si>
  <si>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</si>
  <si>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</si>
  <si>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</si>
  <si>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</si>
  <si>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</si>
  <si>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</si>
  <si>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</si>
  <si>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</si>
  <si>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</si>
  <si>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</si>
  <si>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</si>
  <si>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</si>
  <si>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</si>
  <si>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</si>
  <si>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</si>
  <si>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</si>
  <si>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</si>
  <si>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</si>
  <si>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</si>
  <si>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</si>
  <si>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</si>
  <si>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</si>
  <si>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</si>
  <si>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</si>
  <si>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</si>
  <si>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</si>
  <si>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</si>
  <si>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</si>
  <si>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</si>
  <si>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</si>
  <si>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</si>
  <si>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</si>
  <si>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</si>
  <si>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</si>
  <si>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</si>
  <si>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</si>
  <si>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</si>
  <si>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</si>
  <si>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</si>
  <si>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</si>
  <si>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</si>
  <si>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</si>
  <si>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</si>
  <si>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</si>
  <si>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</si>
  <si>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</si>
  <si>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</si>
  <si>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</si>
  <si>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</si>
  <si>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</si>
  <si>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</si>
  <si>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</si>
  <si>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</si>
  <si>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</si>
  <si>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</si>
  <si>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</si>
  <si>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</si>
  <si>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</si>
  <si>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</si>
  <si>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</si>
  <si>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</si>
  <si>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</si>
  <si>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</si>
  <si>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</si>
  <si>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</si>
  <si>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</si>
  <si>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</si>
  <si>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</si>
  <si>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</si>
  <si>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</si>
  <si>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</si>
  <si>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</si>
  <si>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</si>
  <si>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</si>
  <si>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</si>
  <si>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</si>
  <si>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</si>
  <si>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</si>
  <si>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</si>
  <si>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</si>
  <si>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</si>
  <si>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</si>
  <si>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</si>
  <si>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</si>
  <si>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</si>
  <si>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</si>
  <si>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</si>
  <si>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</si>
  <si>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</si>
  <si>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</si>
  <si>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</si>
  <si>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</si>
  <si>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</si>
  <si>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</si>
  <si>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</si>
  <si>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</si>
  <si>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</si>
  <si>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</si>
  <si>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</si>
  <si>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</si>
  <si>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</si>
  <si>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</si>
  <si>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</si>
  <si>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</si>
  <si>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</si>
  <si>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</si>
  <si>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</si>
  <si>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</si>
  <si>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</si>
  <si>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</si>
  <si>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</si>
  <si>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</si>
  <si>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</si>
  <si>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</si>
  <si>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</si>
  <si>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</si>
  <si>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</si>
  <si>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</si>
  <si>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</si>
  <si>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</si>
  <si>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</si>
  <si>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</si>
  <si>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</si>
  <si>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</si>
  <si>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</si>
  <si>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</si>
  <si>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</si>
  <si>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</si>
  <si>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</si>
  <si>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</si>
  <si>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</si>
  <si>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</si>
  <si>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</si>
  <si>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</si>
  <si>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</si>
  <si>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</si>
  <si>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</si>
  <si>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</si>
  <si>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</si>
  <si>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</si>
  <si>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</si>
  <si>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</si>
  <si>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</si>
  <si>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</si>
  <si>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</si>
  <si>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</si>
  <si>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</si>
  <si>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</si>
  <si>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</si>
  <si>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</si>
  <si>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</si>
  <si>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</si>
  <si>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</si>
  <si>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</si>
  <si>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</si>
  <si>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</si>
  <si>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</si>
  <si>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</si>
  <si>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</si>
  <si>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</si>
  <si>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</si>
  <si>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</si>
  <si>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</si>
  <si>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</si>
  <si>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</si>
  <si>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</si>
  <si>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</si>
  <si>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</si>
  <si>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</si>
  <si>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</si>
  <si>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</si>
  <si>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</si>
  <si>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</si>
  <si>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</si>
  <si>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</si>
  <si>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</si>
  <si>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</si>
  <si>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</si>
  <si>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</si>
  <si>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</si>
  <si>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</si>
  <si>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</si>
  <si>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</si>
  <si>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</si>
  <si>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</si>
  <si>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</si>
  <si>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</si>
  <si>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</si>
  <si>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</si>
  <si>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</si>
  <si>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</si>
  <si>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</si>
  <si>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</si>
  <si>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</si>
  <si>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</si>
  <si>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</si>
  <si>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</si>
  <si>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</si>
  <si>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</si>
  <si>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</si>
  <si>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</si>
  <si>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</si>
  <si>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</si>
  <si>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</si>
  <si>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</si>
  <si>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</si>
  <si>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</si>
  <si>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</si>
  <si>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</si>
  <si>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</si>
  <si>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</si>
  <si>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</si>
  <si>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</si>
  <si>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</si>
  <si>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</si>
  <si>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</si>
  <si>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</si>
  <si>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</si>
  <si>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</si>
  <si>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</si>
  <si>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</si>
  <si>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</si>
  <si>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</si>
  <si>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</si>
  <si>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</si>
  <si>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</si>
  <si>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</si>
  <si>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</si>
  <si>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</si>
  <si>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</si>
  <si>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</si>
  <si>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</si>
  <si>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</si>
  <si>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</si>
  <si>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</si>
  <si>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</si>
  <si>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</si>
  <si>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</si>
  <si>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</si>
  <si>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</si>
  <si>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</si>
  <si>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</si>
  <si>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</si>
  <si>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</si>
  <si>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</si>
  <si>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</si>
  <si>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</si>
  <si>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</si>
  <si>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</si>
  <si>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</si>
  <si>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</si>
  <si>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</si>
  <si>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</si>
  <si>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</si>
  <si>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</si>
  <si>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</si>
  <si>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</si>
  <si>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</si>
  <si>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</si>
  <si>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</si>
  <si>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</si>
  <si>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</si>
  <si>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</si>
  <si>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</si>
  <si>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</si>
  <si>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</si>
  <si>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</si>
  <si>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</si>
  <si>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</si>
  <si>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</si>
  <si>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</si>
  <si>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</si>
  <si>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</si>
  <si>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</si>
  <si>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</si>
  <si>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</si>
  <si>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</si>
  <si>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</si>
  <si>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</si>
  <si>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</si>
  <si>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</si>
  <si>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</si>
  <si>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</si>
  <si>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</si>
  <si>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</si>
  <si>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</si>
  <si>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</si>
  <si>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</si>
  <si>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</si>
  <si>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</si>
  <si>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</si>
  <si>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</si>
  <si>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</si>
  <si>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</si>
  <si>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</si>
  <si>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</si>
  <si>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</si>
  <si>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</si>
  <si>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</si>
  <si>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</si>
  <si>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</si>
  <si>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</si>
  <si>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</si>
  <si>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</si>
  <si>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</si>
  <si>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</si>
  <si>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</si>
  <si>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</si>
  <si>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</si>
  <si>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</si>
  <si>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</si>
  <si>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</si>
  <si>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</si>
  <si>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</si>
  <si>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</si>
  <si>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</si>
  <si>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</si>
  <si>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</si>
  <si>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</si>
  <si>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</si>
  <si>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</si>
  <si>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</si>
  <si>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</si>
  <si>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</si>
  <si>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</si>
  <si>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</si>
  <si>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</si>
  <si>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</si>
  <si>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</si>
  <si>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</si>
  <si>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</si>
  <si>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</si>
  <si>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</si>
  <si>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</si>
  <si>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</si>
  <si>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</si>
  <si>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</si>
  <si>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</si>
  <si>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</si>
  <si>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</si>
  <si>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</si>
  <si>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</si>
  <si>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</si>
  <si>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</si>
  <si>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</si>
  <si>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</si>
  <si>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</si>
  <si>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</si>
  <si>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</si>
  <si>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</si>
  <si>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</si>
  <si>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</si>
  <si>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</si>
  <si>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</si>
  <si>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</si>
  <si>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</si>
  <si>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</si>
  <si>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</si>
  <si>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</si>
  <si>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</si>
  <si>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</si>
  <si>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</si>
  <si>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</si>
  <si>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</si>
  <si>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</si>
  <si>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</si>
  <si>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</si>
  <si>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</si>
  <si>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</si>
  <si>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</si>
  <si>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</si>
  <si>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</si>
  <si>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</si>
  <si>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</si>
  <si>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</si>
  <si>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</si>
  <si>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</si>
  <si>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</si>
  <si>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</si>
  <si>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</si>
  <si>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</si>
  <si>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</si>
  <si>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</si>
  <si>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</si>
  <si>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</si>
  <si>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</si>
  <si>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</si>
  <si>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</si>
  <si>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</si>
  <si>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</si>
  <si>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</si>
  <si>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</si>
  <si>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</si>
  <si>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</si>
  <si>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</si>
  <si>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</si>
  <si>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</si>
  <si>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</si>
  <si>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</si>
  <si>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</si>
  <si>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</si>
  <si>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</si>
  <si>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</si>
  <si>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</si>
  <si>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</si>
  <si>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</si>
  <si>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</si>
  <si>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</si>
  <si>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</si>
  <si>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</si>
  <si>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</si>
  <si>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</si>
  <si>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</si>
  <si>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</si>
  <si>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</si>
  <si>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</si>
  <si>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</si>
  <si>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</si>
  <si>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</si>
  <si>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</si>
  <si>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</si>
  <si>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</si>
  <si>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</si>
  <si>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</si>
  <si>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</si>
  <si>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</si>
  <si>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</si>
  <si>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</si>
  <si>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</si>
  <si>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</si>
  <si>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</si>
  <si>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</si>
  <si>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</si>
  <si>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</si>
  <si>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</si>
  <si>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</si>
  <si>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</si>
  <si>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</si>
  <si>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</si>
  <si>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</si>
  <si>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</si>
  <si>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</si>
  <si>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</si>
  <si>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</si>
  <si>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</si>
  <si>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</si>
  <si>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</si>
  <si>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</si>
  <si>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</si>
  <si>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</si>
  <si>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</si>
  <si>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</si>
  <si>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</si>
  <si>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</si>
  <si>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</si>
  <si>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</si>
  <si>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</si>
  <si>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</si>
  <si>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</si>
  <si>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</si>
  <si>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</si>
  <si>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</si>
  <si>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</si>
  <si>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</si>
  <si>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</si>
  <si>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</si>
  <si>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</si>
  <si>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</si>
  <si>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</si>
  <si>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</si>
  <si>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</si>
  <si>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</si>
  <si>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</si>
  <si>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</si>
  <si>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</si>
  <si>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</si>
  <si>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</si>
  <si>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</si>
  <si>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</si>
  <si>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</si>
  <si>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</si>
  <si>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</si>
  <si>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</si>
  <si>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</si>
  <si>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</si>
  <si>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</si>
  <si>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</si>
  <si>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</si>
  <si>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</si>
  <si>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</si>
  <si>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</si>
  <si>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</si>
  <si>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</si>
  <si>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</si>
  <si>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</si>
  <si>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</si>
  <si>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</si>
  <si>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</si>
  <si>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</si>
  <si>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</si>
  <si>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</si>
  <si>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</si>
  <si>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</si>
  <si>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</si>
  <si>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</si>
  <si>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</si>
  <si>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</si>
  <si>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</si>
  <si>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</si>
  <si>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</si>
  <si>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</si>
  <si>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</si>
  <si>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</si>
  <si>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</si>
  <si>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</si>
  <si>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</si>
  <si>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</si>
  <si>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</si>
  <si>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</si>
  <si>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</si>
  <si>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</si>
  <si>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</si>
  <si>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</si>
  <si>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</si>
  <si>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</si>
  <si>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</si>
  <si>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</si>
  <si>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</si>
  <si>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</si>
  <si>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</si>
  <si>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</si>
  <si>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</si>
  <si>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</si>
  <si>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</si>
  <si>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</si>
  <si>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</si>
  <si>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</si>
  <si>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</si>
  <si>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</si>
  <si>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</si>
  <si>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</si>
  <si>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</si>
  <si>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</si>
  <si>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</si>
  <si>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</si>
  <si>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</si>
  <si>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</si>
  <si>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</si>
  <si>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</si>
  <si>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</si>
  <si>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</si>
  <si>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</si>
  <si>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</si>
  <si>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</si>
  <si>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</si>
  <si>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</si>
  <si>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</si>
  <si>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</si>
  <si>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</si>
  <si>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</si>
  <si>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</si>
  <si>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</si>
  <si>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</si>
  <si>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</si>
  <si>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</si>
  <si>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</si>
  <si>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</si>
  <si>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</si>
  <si>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</si>
  <si>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</si>
  <si>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</si>
  <si>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</si>
  <si>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</si>
  <si>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</si>
  <si>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</si>
  <si>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</si>
  <si>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</si>
  <si>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</si>
  <si>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</si>
  <si>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</si>
  <si>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</si>
  <si>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</si>
  <si>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</si>
  <si>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</si>
  <si>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</si>
  <si>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</si>
  <si>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</si>
  <si>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</si>
  <si>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</si>
  <si>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</si>
  <si>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</si>
  <si>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</si>
  <si>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</si>
  <si>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</si>
  <si>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</si>
  <si>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</si>
  <si>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</si>
  <si>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</si>
  <si>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</si>
  <si>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</si>
  <si>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</si>
  <si>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</si>
  <si>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</si>
  <si>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</si>
  <si>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</si>
  <si>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</si>
  <si>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</si>
  <si>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</si>
  <si>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</si>
  <si>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</si>
  <si>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</si>
  <si>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</si>
  <si>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</si>
  <si>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</si>
  <si>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</si>
  <si>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</si>
  <si>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</si>
  <si>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</si>
  <si>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</si>
  <si>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</si>
  <si>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</si>
  <si>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</si>
  <si>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</si>
  <si>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</si>
  <si>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</si>
  <si>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</si>
  <si>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</si>
  <si>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</si>
  <si>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</si>
  <si>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</si>
  <si>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</si>
  <si>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</si>
  <si>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</si>
  <si>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</si>
  <si>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</si>
  <si>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</si>
  <si>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</si>
  <si>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</si>
  <si>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</si>
  <si>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</si>
  <si>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</si>
  <si>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</si>
  <si>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</si>
  <si>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</si>
  <si>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</si>
  <si>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</si>
  <si>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</si>
  <si>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</si>
  <si>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</si>
  <si>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</si>
  <si>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</si>
  <si>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</si>
  <si>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</si>
  <si>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</si>
  <si>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</si>
  <si>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</si>
  <si>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</si>
  <si>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</si>
  <si>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</si>
  <si>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</si>
  <si>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</si>
  <si>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</si>
  <si>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</si>
  <si>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</si>
  <si>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</si>
  <si>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</si>
  <si>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</si>
  <si>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</si>
  <si>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</si>
  <si>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</si>
  <si>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</si>
  <si>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</si>
  <si>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</si>
  <si>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</si>
  <si>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</si>
  <si>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</si>
  <si>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</si>
  <si>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</si>
  <si>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</si>
  <si>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</si>
  <si>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</si>
  <si>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</si>
  <si>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</si>
  <si>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</si>
  <si>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</si>
  <si>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</si>
  <si>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</si>
  <si>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</si>
  <si>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</si>
  <si>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</si>
  <si>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</si>
  <si>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</si>
  <si>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</si>
  <si>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</si>
  <si>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</si>
  <si>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</si>
  <si>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</si>
  <si>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</si>
  <si>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</si>
  <si>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</si>
  <si>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</si>
  <si>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</si>
  <si>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</si>
  <si>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</si>
  <si>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</si>
  <si>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</si>
  <si>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</si>
  <si>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</si>
  <si>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</si>
  <si>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</si>
  <si>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</si>
  <si>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</si>
  <si>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</si>
  <si>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</si>
  <si>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</si>
  <si>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</si>
  <si>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</si>
  <si>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</si>
  <si>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</si>
  <si>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</si>
  <si>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</si>
  <si>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</si>
  <si>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</si>
  <si>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</si>
  <si>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</si>
  <si>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</si>
  <si>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</si>
  <si>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</si>
  <si>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</si>
  <si>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</si>
  <si>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</si>
  <si>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</si>
  <si>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</si>
  <si>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</si>
  <si>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</si>
  <si>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</si>
  <si>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</si>
  <si>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</si>
  <si>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</si>
  <si>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</si>
  <si>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</si>
  <si>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</si>
  <si>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</si>
  <si>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</si>
  <si>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</si>
  <si>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</si>
  <si>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</si>
  <si>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</si>
  <si>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</si>
  <si>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</si>
  <si>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</si>
  <si>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</si>
  <si>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</si>
  <si>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</si>
  <si>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</si>
  <si>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</si>
  <si>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</si>
  <si>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</si>
  <si>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</si>
  <si>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</si>
  <si>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</si>
  <si>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</si>
  <si>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</si>
  <si>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</si>
  <si>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</si>
  <si>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</si>
  <si>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</si>
  <si>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</si>
  <si>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</si>
  <si>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</si>
  <si>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</si>
  <si>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</si>
  <si>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</si>
  <si>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</si>
  <si>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</si>
  <si>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</si>
  <si>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</si>
  <si>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</si>
  <si>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</si>
  <si>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</si>
  <si>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</si>
  <si>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</si>
  <si>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</si>
  <si>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</si>
  <si>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</si>
  <si>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</si>
  <si>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</si>
  <si>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</si>
  <si>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</si>
  <si>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</si>
  <si>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</si>
  <si>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</si>
  <si>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</si>
  <si>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</si>
  <si>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</si>
  <si>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</si>
  <si>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</si>
  <si>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</si>
  <si>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</si>
  <si>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</si>
  <si>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</si>
  <si>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</si>
  <si>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</si>
  <si>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</si>
  <si>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</si>
  <si>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</si>
  <si>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</si>
  <si>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</si>
  <si>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</si>
  <si>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</si>
  <si>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</si>
  <si>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</si>
  <si>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</si>
  <si>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</si>
  <si>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</si>
  <si>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</si>
  <si>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</si>
  <si>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</si>
  <si>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</si>
  <si>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</si>
  <si>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</si>
  <si>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</si>
  <si>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</si>
  <si>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</si>
  <si>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</si>
  <si>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</si>
  <si>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PCM-20251020-00000097</t>
  </si>
  <si>
    <t>Approved Site located in Armaco</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</si>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</sst>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8" totalsRowShown="0" headerRowDxfId="174" dataDxfId="173" headerRowBorderDxfId="171" tableBorderDxfId="172" totalsRowBorderDxfId="170">
  <autoFilter ref="A1:L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57" dataDxfId="156" headerRowBorderDxfId="154" tableBorderDxfId="155" totalsRowBorderDxfId="153">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8" totalsRowShown="0" headerRowDxfId="31" dataDxfId="30" headerRowBorderDxfId="28" tableBorderDxfId="29">
  <autoFilter ref="A1:L5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6" totalsRowShown="0" headerRowDxfId="15" dataDxfId="14" headerRowBorderDxfId="12" tableBorderDxfId="13">
  <autoFilter ref="A1:L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tabSelected="1" workbookViewId="0">
      <selection activeCell="K8" sqref="K8"/>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287.13192719907238</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6.6366146990694688</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8466</v>
      </c>
      <c r="E4" s="137" t="s">
        <v>38964</v>
      </c>
      <c r="F4" s="138">
        <v>45950.055914351855</v>
      </c>
      <c r="G4" s="139">
        <f ca="1">IFERROR(NOW()-F4,"")</f>
        <v>2.4438773143629078E-2</v>
      </c>
      <c r="H4" s="138">
        <v>45950.050844907404</v>
      </c>
      <c r="I4" s="136" t="str">
        <f>IFERROR(VLOOKUP(D4,DB!A:F,6,0),"")</f>
        <v>SCECO</v>
      </c>
      <c r="J4" s="136" t="str">
        <f>IFERROR(VLOOKUP(D4,DB!A:G,7,0),"")</f>
        <v>Dead</v>
      </c>
      <c r="K4" s="140" t="s">
        <v>38969</v>
      </c>
      <c r="L4" s="141" t="str">
        <f>IFERROR(VLOOKUP(D4,DB!A:I,9,0),"")</f>
        <v>Latis</v>
      </c>
      <c r="M4" s="67"/>
    </row>
    <row r="5" spans="1:15" ht="15" customHeight="1">
      <c r="A5" s="135"/>
      <c r="B5" s="136" t="str">
        <f>IFERROR(VLOOKUP(D5,DB!A:K,11,0),"")</f>
        <v/>
      </c>
      <c r="C5" s="136"/>
      <c r="D5" s="136"/>
      <c r="E5" s="137"/>
      <c r="F5" s="138"/>
      <c r="G5" s="139">
        <f ca="1">IFERROR(NOW()-F5,"")</f>
        <v>45950.080353124999</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45950.080353124999</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45950.080353124999</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45950.080353124999</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45950.080353124999</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45950.080353124999</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45950.080353124999</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45950.080353124999</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45950.080353124999</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45950.080353124999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45950.080353124999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45950.080353124999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45950.080353124999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45950.080353124999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45950.080353124999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45950.080353124999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45950.080353124999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45950.080353124999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45950.080353124999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45950.080353124999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45950.080353124999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45950.080353124999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45950.080353124999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45950.080353124999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45950.080353124999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45950.080353124999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45950.080353124999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45950.080353124999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45950.080353124999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45950.080353124999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45950.080353124999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45950.080353124999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45950.080353124999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45950.080353124999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45950.080353124999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45950.080353124999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45950.080353124999</v>
      </c>
      <c r="H41" s="138"/>
      <c r="I41" s="136" t="str">
        <f>IFERROR(VLOOKUP(D41,DB!A:F,6,0),"")</f>
        <v/>
      </c>
      <c r="J41" s="136" t="str">
        <f>IFERROR(VLOOKUP(D41,DB!A:G,7,0),"")</f>
        <v/>
      </c>
      <c r="K41" s="140"/>
      <c r="L41" s="141" t="str">
        <f>IFERROR(VLOOKUP(D41,DB!A:I,9,0),"")</f>
        <v/>
      </c>
    </row>
    <row r="42" spans="1:12" ht="15" customHeight="1">
      <c r="A42" s="152"/>
      <c r="B42" s="153" t="str">
        <f>IFERROR(VLOOKUP(D42,DB!A:K,11,0),"")</f>
        <v/>
      </c>
      <c r="C42" s="153"/>
      <c r="D42" s="153"/>
      <c r="E42" s="154"/>
      <c r="F42" s="155"/>
      <c r="G42" s="156">
        <f ca="1">IFERROR(NOW()-F42,"")</f>
        <v>45950.080353124999</v>
      </c>
      <c r="H42" s="155"/>
      <c r="I42" s="153" t="str">
        <f>IFERROR(VLOOKUP(D42,DB!A:F,6,0),"")</f>
        <v/>
      </c>
      <c r="J42" s="153" t="str">
        <f>IFERROR(VLOOKUP(D42,DB!A:G,7,0),"")</f>
        <v/>
      </c>
      <c r="K42" s="157"/>
      <c r="L42" s="158" t="str">
        <f>IFERROR(VLOOKUP(D42,DB!A:I,9,0),"")</f>
        <v/>
      </c>
    </row>
    <row r="43" spans="1:12" ht="15" customHeight="1">
      <c r="A43" s="135"/>
      <c r="B43" s="136" t="str">
        <f>IFERROR(VLOOKUP(D43,DB!A:K,11,0),"")</f>
        <v/>
      </c>
      <c r="C43" s="136"/>
      <c r="D43" s="136"/>
      <c r="E43" s="137"/>
      <c r="F43" s="138"/>
      <c r="G43" s="139">
        <f ca="1">IFERROR(NOW()-F43,"")</f>
        <v>45950.080353124999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45950.080353124999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45950.080353124999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45950.080353124999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45950.080353124999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45950.080353124999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45950.080353124999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45950.080353124999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45950.080353124999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45950.080353124999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45950.080353124999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45950.080353124999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45950.080353124999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45950.080353124999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45950.080353124999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45950.080353124999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45950.080353124999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45950.080353124999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45950.080353124999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45950.080353124999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45950.080353124999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45950.080353124999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45950.080353124999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45950.080353124999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45950.080353124999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45950.080353124999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45950.080353124999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45950.080353124999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45950.080353124999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45950.080353124999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45950.080353124999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45950.080353124999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45950.080353124999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45950.080353124999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45950.080353124999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45950.080353124999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45950.080353124999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45950.080353124999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45950.080353124999</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45950.080353124999</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45950.080353124999</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45950.080353124999</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45950.080353124999</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45950.080353124999</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45950.080353124999</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45950.080353124999</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45950.080353124999</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45950.080353124999</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45950.080353124999</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45950.080353124999</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45950.080353124999</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45950.080353124999</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45950.080353124999</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45950.080353124999</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45950.080353124999</v>
      </c>
      <c r="H97" s="138"/>
      <c r="I97" s="136" t="str">
        <f>IFERROR(VLOOKUP(D97,DB!A:F,6,0),"")</f>
        <v/>
      </c>
      <c r="J97" s="136" t="str">
        <f>IFERROR(VLOOKUP(D97,DB!A:G,7,0),"")</f>
        <v/>
      </c>
      <c r="K97" s="140"/>
      <c r="L97" s="141" t="str">
        <f>IFERROR(VLOOKUP(D97,DB!A:I,9,0),"")</f>
        <v/>
      </c>
    </row>
    <row r="98" spans="1:12" ht="15" customHeight="1">
      <c r="A98" s="152"/>
      <c r="B98" s="153" t="str">
        <f>IFERROR(VLOOKUP(D98,DB!A:K,11,0),"")</f>
        <v/>
      </c>
      <c r="C98" s="153"/>
      <c r="D98" s="153"/>
      <c r="E98" s="154"/>
      <c r="F98" s="155"/>
      <c r="G98" s="156">
        <f ca="1">IFERROR(NOW()-F98,"")</f>
        <v>45950.080353124999</v>
      </c>
      <c r="H98" s="155"/>
      <c r="I98" s="153" t="str">
        <f>IFERROR(VLOOKUP(D98,DB!A:F,6,0),"")</f>
        <v/>
      </c>
      <c r="J98" s="153" t="str">
        <f>IFERROR(VLOOKUP(D98,DB!A:G,7,0),"")</f>
        <v/>
      </c>
      <c r="K98" s="157"/>
      <c r="L98" s="158" t="str">
        <f>IFERROR(VLOOKUP(D98,DB!A:I,9,0),"")</f>
        <v/>
      </c>
    </row>
  </sheetData>
  <customSheetViews>
    <customSheetView guid="{F6042A99-DD27-4453-835D-0834D95730CC}" filter="1" showAutoFilter="1">
      <pageMargins left="0" right="0" top="0" bottom="0" header="0" footer="0"/>
      <autoFilter ref="B1:M1" xr:uid="{A27F1416-A000-4E9A-9CFE-6C8967ECBD24}"/>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143.35326979166712</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125.08051516203705</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5.5845776620335528</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39056</v>
      </c>
      <c r="B6" s="18" t="str">
        <f>IFERROR(VLOOKUP(D6,DB!A:K,11,0),"")</f>
        <v>R2</v>
      </c>
      <c r="C6" s="18">
        <v>4</v>
      </c>
      <c r="D6" s="18" t="s">
        <v>18755</v>
      </c>
      <c r="E6" s="116" t="s">
        <v>38964</v>
      </c>
      <c r="F6" s="117">
        <v>45949.901180555556</v>
      </c>
      <c r="G6" s="118">
        <f ca="1">IFERROR(NOW()-F6,"-")</f>
        <v>0.17917256944201654</v>
      </c>
      <c r="H6" s="117">
        <v>45949.894236111111</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45950.080353124999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45950.080353124999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45950.080353124999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45950.080353124999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45950.080353124999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45950.080353124999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45950.080353124999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45950.080353124999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45950.080353124999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45950.080353124999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45950.080353124999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45950.080353124999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45950.080353124999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45950.080353124999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45950.080353124999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45950.080353124999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45950.080353124999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45950.080353124999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45950.080353124999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45950.080353124999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45950.080353124999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45950.080353124999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45950.080353124999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45950.080353124999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45950.080353124999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45950.080353124999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45950.080353124999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45950.080353124999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45950.080353124999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45950.080353124999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45950.080353124999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45950.080353124999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45950.080353124999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45950.080353124999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45950.080353124999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45950.080353124999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45950.080353124999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45950.080353124999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45950.080353124999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45950.080353124999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45950.080353124999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45950.080353124999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45950.080353124999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45950.080353124999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45950.080353124999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45950.080353124999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45950.080353124999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45950.080353124999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45950.080353124999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45950.080353124999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45950.080353124999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45950.080353124999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45950.080353124999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45950.080353124999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45950.080353124999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45950.080353124999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45950.080353124999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45950.080353124999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45950.080353124999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45950.080353124999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45950.080353124999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45950.080353124999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45950.080353124999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45950.080353124999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45950.080353124999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45950.080353124999</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45950.080353124999</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45950.080353124999</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45950.080353124999</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45950.080353124999</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45950.080353124999</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45950.080353124999</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45950.080353124999</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45950.080353124999</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45950.080353124999</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45950.080353124999</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45950.080353124999</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45950.080353124999</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45950.080353124999</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45950.080353124999</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45950.080353124999</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45950.080353124999</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45950.080353124999</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45950.080353124999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45950.080353124999</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45950.080353124999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45950.080353124999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45950.080353124999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45950.080353124999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45950.080353124999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45950.080353124999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45950.080353124999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45950.080353124999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45950.080353124999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45950.080353124999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45950.080353124999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45950.080353124999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45950.080353124999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45950.080353124999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45950.080353124999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45950.080353124999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45950.080353124999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45950.080353124999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45950.080353124999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45950.080353124999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45950.080353124999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45950.080353124999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45950.080353124999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45950.080353124999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45950.080353124999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45950.080353124999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45950.080353124999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45950.080353124999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45950.080353124999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45950.080353124999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45950.080353124999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45950.080353124999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45950.080353124999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45950.080353124999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45950.080353124999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45950.080353124999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45950.080353124999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45950.080353124999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45950.080353124999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45950.080353124999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45950.080353124999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45950.080353124999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45950.080353124999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45950.080353124999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45950.080353124999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45950.080353124999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45950.080353124999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45950.080353124999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45950.080353124999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45950.080353124999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45950.080353124999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45950.080353124999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45950.080353124999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45950.080353124999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45950.080353124999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45950.080353124999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45950.080353124999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45950.080353124999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45950.080353124999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45950.080353124999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45950.080353124999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45950.080353124999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45950.080353124999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45950.080353124999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45950.080353124999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45950.080353124999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45950.080353124999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45950.080353124999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45950.080353124999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45950.080353124999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45950.080353124999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45950.080353124999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45950.080353124999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45950.080353124999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45950.080353124999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45950.080353124999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45950.080353124999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45950.080353124999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45950.080353124999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45950.080353124999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45950.080353124999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45950.080353124999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45950.080353124999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45950.080353124999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45950.080353124999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45950.080353124999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45950.080353124999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45950.080353124999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45950.080353124999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45950.080353124999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45950.080353124999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45950.080353124999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45950.080353124999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45950.080353124999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45950.080353124999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45950.080353124999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45950.080353124999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45950.080353124999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45950.080353124999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45950.080353124999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45950.080353124999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45950.080353124999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45950.080353124999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45950.080353124999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45950.080353124999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45950.080353124999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45950.080353124999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45950.080353124999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45950.080353124999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45950.080353124999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45950.080353124999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45950.080353124999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45950.080353124999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45950.080353124999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45950.080353124999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45950.080353124999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45950.080353124999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45950.080353124999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45950.080353124999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45950.080353124999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45950.080353124999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45950.080353124999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45950.080353124999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45950.080353124999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45950.080353124999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45950.080353124999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45950.080353124999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45950.080353124999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45950.080353124999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45950.080353124999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45950.080353124999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45950.080353124999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45950.080353124999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45950.080353124999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45950.080353124999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45950.080353124999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45950.080353124999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45950.080353124999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45950.080353124999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45950.080353124999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45950.080353124999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45950.080353124999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45950.080353124999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45950.080353124999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45950.080353124999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45950.080353124999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45950.080353124999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45950.080353124999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45950.080353124999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45950.080353124999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45950.080353124999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45950.080353124999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45950.080353124999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45950.080353124999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45950.080353124999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45950.080353124999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45950.080353124999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45950.080353124999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45950.080353124999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45950.080353124999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45950.080353124999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45950.080353124999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45950.080353124999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45950.080353124999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45950.080353124999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45950.080353124999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45950.080353124999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45950.080353124999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45950.080353124999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45950.080353124999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45950.080353124999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45950.080353124999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45950.080353124999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45950.080353124999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45950.080353124999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45950.080353124999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45950.080353124999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45950.080353124999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45950.080353124999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45950.080353124999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45950.080353124999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45950.080353124999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45950.080353124999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45950.080353124999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45950.080353124999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45950.080353124999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45950.080353124999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45950.080353124999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45950.080353124999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45950.080353124999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45950.080353124999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45950.080353124999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45950.080353124999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45950.080353124999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45950.080353124999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45950.080353124999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45950.080353124999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45950.080353124999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45950.080353124999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45950.080353124999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45950.080353124999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45950.080353124999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45950.080353124999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45950.080353124999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45950.080353124999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45950.080353124999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45950.080353124999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45950.080353124999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45950.080353124999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45950.080353124999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45950.080353124999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45950.080353124999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45950.080353124999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45950.080353124999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45950.080353124999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45950.080353124999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45950.080353124999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45950.080353124999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45950.080353124999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45950.080353124999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45950.080353124999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45950.080353124999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45950.080353124999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45950.080353124999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45950.080353124999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45950.080353124999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45950.080353124999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45950.080353124999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45950.080353124999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45950.080353124999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45950.080353124999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45950.080353124999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45950.080353124999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45950.080353124999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45950.080353124999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45950.080353124999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45950.080353124999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45950.080353124999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45950.080353124999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45950.080353124999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45950.080353124999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45950.080353124999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45950.080353124999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45950.080353124999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45950.080353124999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45950.080353124999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45950.080353124999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45950.080353124999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45950.080353124999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45950.080353124999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45950.080353124999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45950.080353124999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45950.080353124999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45950.080353124999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45950.080353124999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45950.080353124999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45950.080353124999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45950.080353124999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45950.080353124999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45950.080353124999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45950.080353124999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45950.080353124999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45950.080353124999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45950.080353124999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45950.080353124999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45950.080353124999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45950.080353124999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45950.080353124999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45950.080353124999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45950.080353124999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45950.080353124999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45950.080353124999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45950.080353124999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45950.080353124999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45950.080353124999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45950.080353124999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45950.080353124999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45950.080353124999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45950.080353124999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45950.080353124999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45950.080353124999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45950.080353124999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45950.080353124999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45950.080353124999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45950.080353124999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45950.080353124999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45950.080353124999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45950.080353124999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45950.080353124999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45950.080353124999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45950.080353124999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45950.080353124999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45950.080353124999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45950.080353124999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45950.080353124999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45950.080353124999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45950.080353124999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45950.080353124999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45950.080353124999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45950.080353124999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45950.080353124999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45950.080353124999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45950.080353124999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45950.080353124999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45950.080353124999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45950.080353124999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45950.080353124999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45950.080353124999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45950.080353124999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45950.080353124999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45950.080353124999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45950.080353124999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45950.080353124999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45950.080353124999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45950.080353124999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45950.080353124999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45950.080353124999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45950.080353124999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45950.080353124999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45950.080353124999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45950.080353124999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45950.080353124999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45950.080353124999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45950.080353124999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45950.080353124999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45950.080353124999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45950.080353124999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45950.080353124999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45950.080353124999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45950.080353124999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45950.080353124999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45950.080353124999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45950.080353124999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45950.080353124999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45950.080353124999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45950.080353124999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45950.080353124999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45950.080353124999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45950.080353124999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45950.080353124999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45950.080353124999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45950.080353124999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45950.080353124999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45950.080353124999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45950.080353124999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45950.080353124999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45950.080353124999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45950.080353124999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45950.080353124999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45950.080353124999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45950.080353124999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45950.080353124999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45950.080353124999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45950.080353124999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45950.080353124999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45950.080353124999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45950.080353124999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45950.080353124999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45950.080353124999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45950.080353124999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45950.080353124999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45950.080353124999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45950.080353124999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45950.080353124999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45950.080353124999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45950.080353124999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45950.080353124999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45950.080353124999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45950.080353124999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45950.080353124999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45950.080353124999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45950.080353124999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45950.080353124999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45950.080353124999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45950.080353124999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45950.080353124999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45950.080353124999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45950.080353124999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45950.080353124999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45950.080353124999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45950.080353124999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45950.080353124999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45950.080353124999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45950.080353124999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45950.080353124999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45950.080353124999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45950.080353124999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45950.080353124999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45950.080353124999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45950.080353124999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45950.080353124999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45950.080353124999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45950.080353124999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45950.080353124999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45950.080353124999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45950.080353124999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45950.080353124999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45950.080353124999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45950.080353124999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45950.080353124999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45950.080353124999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45950.080353124999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45950.080353124999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45950.080353124999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45950.080353124999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45950.080353124999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45950.080353124999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45950.080353124999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45950.080353124999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45950.080353124999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45950.080353124999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45950.080353124999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45950.080353124999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45950.080353124999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45950.080353124999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45950.080353124999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45950.080353124999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45950.080353124999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45950.080353124999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45950.080353124999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45950.080353124999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45950.080353124999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45950.080353124999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45950.080353124999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45950.080353124999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45950.080353124999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45950.080353124999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45950.080353124999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45950.080353124999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45950.080353124999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45950.080353124999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45950.080353124999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45950.080353124999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45950.080353124999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45950.080353124999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45950.080353124999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45950.080353124999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45950.080353124999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45950.080353124999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45950.080353124999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45950.080353124999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45950.080353124999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45950.080353124999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45950.080353124999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45950.080353124999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45950.080353124999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45950.080353124999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45950.080353124999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45950.080353124999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45950.080353124999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45950.080353124999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45950.080353124999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45950.080353124999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45950.080353124999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45950.080353124999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45950.080353124999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45950.080353124999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45950.080353124999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45950.080353124999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45950.080353124999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45950.080353124999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45950.080353124999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45950.080353124999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45950.080353124999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45950.080353124999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45950.080353124999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45950.080353124999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45950.080353124999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45950.080353124999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45950.080353124999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45950.080353124999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45950.080353124999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45950.080353124999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45950.080353124999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45950.080353124999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45950.080353124999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45950.080353124999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45950.080353124999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45950.080353124999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45950.080353124999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45950.080353124999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45950.080353124999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45950.080353124999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45950.080353124999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45950.080353124999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45950.080353124999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45950.080353124999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45950.080353124999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45950.080353124999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45950.080353124999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45950.080353124999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45950.080353124999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45950.080353124999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45950.080353124999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45950.080353124999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45950.080353124999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45950.080353124999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45950.080353124999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45950.080353124999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45950.080353124999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45950.080353124999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45950.080353124999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45950.080353124999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45950.080353124999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45950.080353124999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45950.080353124999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45950.080353124999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45950.080353124999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45950.080353124999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45950.080353124999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45950.080353124999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45950.080353124999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45950.080353124999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45950.080353124999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45950.080353124999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45950.080353124999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45950.080353124999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45950.080353124999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45950.080353124999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45950.080353124999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45950.080353124999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45950.080353124999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45950.080353124999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45950.080353124999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45950.080353124999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45950.080353124999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45950.080353124999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45950.080353124999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45950.080353124999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45950.080353124999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45950.080353124999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45950.080353124999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45950.080353124999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45950.080353124999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45950.080353124999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45950.080353124999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45950.080353124999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45950.080353124999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45950.080353124999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45950.080353124999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45950.080353124999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45950.080353124999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45950.080353124999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45950.080353124999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45950.080353124999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45950.080353124999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45950.080353124999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45950.080353124999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45950.080353124999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45950.080353124999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45950.080353124999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45950.080353124999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45950.080353124999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45950.080353124999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45950.080353124999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45950.080353124999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45950.080353124999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45950.080353124999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45950.080353124999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45950.080353124999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45950.080353124999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45950.080353124999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45950.080353124999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45950.080353124999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45950.080353124999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45950.080353124999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45950.080353124999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45950.080353124999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45950.080353124999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45950.080353124999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45950.080353124999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45950.080353124999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45950.080353124999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45950.080353124999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45950.080353124999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45950.080353124999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45950.080353124999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45950.080353124999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45950.080353124999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45950.080353124999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45950.080353124999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45950.080353124999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45950.080353124999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45950.080353124999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45950.080353124999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45950.080353124999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45950.080353124999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45950.080353124999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45950.080353124999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45950.080353124999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45950.080353124999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45950.080353124999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45950.080353124999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45950.080353124999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45950.080353124999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45950.080353124999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45950.080353124999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45950.080353124999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45950.080353124999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45950.080353124999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45950.080353124999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45950.080353124999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45950.080353124999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45950.080353124999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45950.080353124999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45950.080353124999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45950.080353124999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45950.080353124999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45950.080353124999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45950.080353124999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45950.080353124999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45950.080353124999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45950.080353124999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45950.080353124999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45950.080353124999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45950.080353124999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45950.080353124999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45950.080353124999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45950.080353124999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45950.080353124999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45950.080353124999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45950.080353124999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45950.080353124999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45950.080353124999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45950.080353124999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45950.080353124999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45950.080353124999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45950.080353124999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45950.080353124999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45950.080353124999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45950.080353124999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45950.080353124999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45950.080353124999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45950.080353124999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45950.080353124999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45950.080353124999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45950.080353124999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45950.080353124999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45950.080353124999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45950.080353124999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45950.080353124999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45950.080353124999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45950.080353124999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45950.080353124999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45950.080353124999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45950.080353124999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45950.080353124999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45950.080353124999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45950.080353124999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45950.080353124999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45950.080353124999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45950.080353124999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45950.080353124999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45950.080353124999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45950.080353124999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45950.080353124999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45950.080353124999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45950.080353124999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45950.080353124999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45950.080353124999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45950.080353124999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45950.080353124999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45950.080353124999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45950.080353124999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45950.080353124999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45950.080353124999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45950.080353124999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45950.080353124999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45950.080353124999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45950.080353124999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45950.080353124999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45950.080353124999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45950.080353124999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45950.080353124999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45950.080353124999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45950.080353124999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45950.080353124999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45950.080353124999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45950.080353124999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45950.080353124999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45950.080353124999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45950.080353124999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45950.080353124999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45950.080353124999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45950.080353124999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45950.080353124999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45950.080353124999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45950.080353124999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45950.080353124999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45950.080353124999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45950.080353124999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45950.080353124999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45950.080353124999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45950.080353124999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45950.080353124999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45950.080353124999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45950.080353124999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45950.080353124999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45950.080353124999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45950.080353124999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45950.080353124999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45950.080353124999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45950.080353124999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45950.080353124999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45950.080353124999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45950.080353124999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45950.080353124999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45950.080353124999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45950.080353124999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45950.080353124999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45950.080353124999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45950.080353124999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45950.080353124999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45950.080353124999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45950.080353124999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45950.080353124999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45950.080353124999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45950.080353124999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45950.080353124999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45950.080353124999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45950.080353124999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45950.080353124999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45950.080353124999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45950.080353124999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45950.080353124999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45950.080353124999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45950.080353124999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45950.080353124999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45950.080353124999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45950.080353124999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45950.080353124999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45950.080353124999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45950.080353124999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45950.080353124999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45950.080353124999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45950.080353124999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45950.080353124999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45950.080353124999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45950.080353124999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45950.080353124999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45950.080353124999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45950.080353124999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45950.080353124999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45950.080353124999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45950.080353124999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45950.080353124999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45950.080353124999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45950.080353124999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45950.080353124999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45950.080353124999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45950.080353124999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45950.080353124999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45950.080353124999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45950.080353124999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45950.080353124999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45950.080353124999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45950.080353124999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45950.080353124999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45950.080353124999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45950.080353124999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45950.080353124999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45950.080353124999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45950.080353124999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45950.080353124999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45950.080353124999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45950.080353124999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45950.080353124999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45950.080353124999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45950.080353124999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45950.080353124999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45950.080353124999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45950.080353124999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45950.080353124999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45950.080353124999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45950.080353124999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45950.080353124999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45950.080353124999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45950.080353124999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45950.080353124999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45950.080353124999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45950.080353124999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45950.080353124999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45950.080353124999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45950.080353124999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45950.080353124999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45950.080353124999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45950.080353124999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45950.080353124999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45950.080353124999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45950.080353124999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45950.080353124999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45950.080353124999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45950.080353124999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45950.080353124999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45950.080353124999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45950.080353124999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45950.080353124999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45950.080353124999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45950.080353124999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45950.080353124999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45950.080353124999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45950.080353124999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45950.080353124999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45950.080353124999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45950.080353124999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45950.080353124999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45950.080353124999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45950.080353124999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45950.080353124999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45950.080353124999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45950.080353124999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45950.080353124999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45950.080353124999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45950.080353124999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45950.080353124999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45950.080353124999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45950.080353124999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45950.080353124999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45950.080353124999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45950.080353124999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45950.080353124999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45950.080353124999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45950.080353124999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45950.080353124999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45950.080353124999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45950.080353124999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45950.080353124999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45950.080353124999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45950.080353124999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45950.080353124999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45950.080353124999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45950.080353124999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45950.080353124999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45950.080353124999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45950.080353124999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45950.080353124999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45950.080353124999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45950.080353124999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45950.080353124999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45950.080353124999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45950.080353124999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45950.080353124999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45950.080353124999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45950.080353124999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45950.080353124999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45950.080353124999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45950.080353124999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45950.080353124999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45950.080353124999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45950.080353124999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45950.080353124999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45950.080353124999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45950.080353124999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45950.080353124999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45950.080353124999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45950.080353124999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45950.080353124999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45950.080353124999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45950.080353124999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45950.080353124999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45950.080353124999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45950.080353124999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45950.080353124999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45950.080353124999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45950.080353124999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45950.080353124999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45950.080353124999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45950.080353124999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45950.080353124999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45950.080353124999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45950.080353124999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45950.080353124999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45950.080353124999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45950.080353124999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45950.080353124999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45950.080353124999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45950.080353124999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45950.080353124999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45950.080353124999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45950.080353124999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45950.080353124999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45950.080353124999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45950.080353124999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45950.080353124999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45950.080353124999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45950.080353124999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45950.080353124999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45950.080353124999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45950.080353124999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45950.080353124999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45950.080353124999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45950.080353124999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45950.080353124999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45950.080353124999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45950.080353124999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45950.080353124999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45950.080353124999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45950.080353124999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45950.080353124999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45950.080353124999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45950.080353124999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45950.080353124999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45950.080353124999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45950.080353124999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45950.080353124999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45950.080353124999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45950.080353124999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45950.080353124999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45950.080353124999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45950.080353124999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45950.080353124999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45950.080353124999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45950.080353124999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45950.080353124999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45950.080353124999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45950.080353124999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45950.080353124999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45950.080353124999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45950.080353124999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45950.080353124999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45950.080353124999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45950.080353124999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45950.080353124999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45950.080353124999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45950.080353124999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45950.080353124999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45950.080353124999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45950.080353124999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45950.080353124999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45950.080353124999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45950.080353124999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45950.080353124999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45950.080353124999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45950.080353124999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45950.080353124999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45950.080353124999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45950.080353124999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45950.080353124999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45950.080353124999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45950.080353124999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45950.080353124999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45950.080353124999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45950.080353124999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45950.080353124999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45950.080353124999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45950.080353124999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45950.080353124999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45950.080353124999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45950.080353124999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45950.080353124999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45950.080353124999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45950.080353124999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45950.080353124999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45950.080353124999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45950.080353124999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45950.080353124999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45950.080353124999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45950.080353124999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45950.080353124999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45950.080353124999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45950.080353124999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45950.080353124999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45950.080353124999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45950.080353124999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45950.080353124999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45950.080353124999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45950.080353124999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45950.080353124999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45950.080353124999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45950.080353124999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45950.080353124999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45950.080353124999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45950.080353124999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45950.080353124999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45950.080353124999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45950.080353124999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45950.080353124999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45950.080353124999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45950.080353124999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45950.080353124999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45950.080353124999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45950.080353124999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45950.080353124999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45950.080353124999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45950.080353124999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45950.080353124999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45950.080353124999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45950.080353124999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45950.080353124999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45950.080353124999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45950.080353124999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45950.080353124999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45950.080353124999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45950.080353124999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45950.080353124999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45950.080353124999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45950.080353124999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45950.080353124999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45950.080353124999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45950.080353124999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45950.080353124999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45950.080353124999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45950.080353124999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45950.080353124999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45950.080353124999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45950.080353124999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45950.080353124999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45950.080353124999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45950.080353124999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45950.080353124999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45950.080353124999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45950.080353124999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45950.080353124999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45950.080353124999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45950.080353124999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45950.080353124999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45950.080353124999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45950.080353124999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45950.080353124999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45950.080353124999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45950.080353124999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45950.080353124999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45950.080353124999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45950.080353124999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45950.080353124999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45950.080353124999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45950.080353124999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45950.080353124999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45950.080353124999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45950.080353124999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45950.080353124999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45950.080353124999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45950.080353124999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45950.080353124999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45950.080353124999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45950.080353124999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45950.080353124999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45950.080353124999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45950.080353124999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45950.080353124999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45950.080353124999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45950.080353124999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45950.080353124999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45950.080353124999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45950.080353124999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45950.080353124999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45950.080353124999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45950.080353124999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45950.080353124999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45950.080353124999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45950.080353124999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45950.080353124999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45950.080353124999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45950.080353124999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45950.080353124999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45950.080353124999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45950.080353124999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45950.080353124999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45950.080353124999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45950.080353124999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45950.080353124999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45950.080353124999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45950.080353124999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45950.080353124999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45950.080353124999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45950.080353124999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45950.080353124999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45950.080353124999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45950.080353124999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45950.080353124999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45950.080353124999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45950.080353124999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45950.080353124999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45950.080353124999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45950.080353124999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45950.080353124999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45950.080353124999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45950.080353124999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45950.080353124999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45950.080353124999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45950.080353124999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45950.080353124999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45950.080353124999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45950.080353124999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45950.080353124999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45950.080353124999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45950.080353124999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45950.080353124999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45950.080353124999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45950.080353124999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45950.080353124999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45950.080353124999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45950.080353124999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45950.080353124999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45950.080353124999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45950.080353124999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45950.080353124999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45950.080353124999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45950.080353124999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45950.080353124999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45950.080353124999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45950.080353124999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45950.080353124999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45950.080353124999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45950.080353124999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45950.080353124999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45950.080353124999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45950.080353124999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45950.080353124999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45950.080353124999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45950.080353124999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45950.080353124999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45950.080353124999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45950.080353124999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45950.080353124999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45950.080353124999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45950.080353124999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45950.080353124999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45950.080353124999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45950.080353124999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45950.080353124999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45950.080353124999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45950.080353124999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45950.080353124999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45950.080353124999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45950.080353124999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45950.080353124999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45950.080353124999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45950.080353124999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45950.080353124999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45950.080353124999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45950.080353124999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45950.080353124999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45950.080353124999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45950.080353124999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45950.080353124999</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45950.080353124999</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45950.080353124999</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45950.080353124999</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45950.080353124999</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45950.080353124999</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45950.080353124999</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39058</v>
      </c>
      <c r="B2" s="98" t="str">
        <f>IFERROR(VLOOKUP(D2,DB!A:K,11,0),"")</f>
        <v>R4</v>
      </c>
      <c r="C2" s="99">
        <v>1</v>
      </c>
      <c r="D2" s="95" t="s">
        <v>35082</v>
      </c>
      <c r="E2" s="100" t="s">
        <v>38964</v>
      </c>
      <c r="F2" s="101">
        <v>45703.480717592596</v>
      </c>
      <c r="G2" s="102">
        <f ca="1">IFERROR(NOW()-F2,"")</f>
        <v>246.59963553240232</v>
      </c>
      <c r="H2" s="101">
        <v>45703.474768518521</v>
      </c>
      <c r="I2" s="98" t="str">
        <f>IFERROR(VLOOKUP(D2,DB!A:F,6,0),"")</f>
        <v>SCECO</v>
      </c>
      <c r="J2" s="98" t="str">
        <f>IFERROR(VLOOKUP(D2,DB!A:G,7,0),"")</f>
        <v>Dead</v>
      </c>
      <c r="K2" s="103" t="s">
        <v>39059</v>
      </c>
      <c r="L2" s="95" t="str">
        <f>IFERROR(VLOOKUP(D2,DB!A:I,9,0),"")</f>
        <v>Latis</v>
      </c>
    </row>
    <row r="3" spans="1:16" ht="15" customHeight="1">
      <c r="A3" s="121"/>
      <c r="B3" s="121" t="str">
        <f>IFERROR(VLOOKUP(D3,DB!A:K,11,0),"")</f>
        <v/>
      </c>
      <c r="C3" s="122"/>
      <c r="D3" s="123"/>
      <c r="E3" s="100"/>
      <c r="F3" s="125"/>
      <c r="G3" s="126">
        <f ca="1">IFERROR(NOW()-F3,"")</f>
        <v>45950.080353124999</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45950.080353124999</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45950.080353124999</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45950.080353124999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45950.080353124999</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45950.080353124999</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45950.080353124999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45950.080353124999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45950.080353124999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45950.080353124999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45950.080353124999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45950.080353124999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45950.080353124999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45950.080353124999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45950.080353124999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45950.080353124999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45950.080353124999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45950.080353124999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45950.080353124999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45950.080353124999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45950.080353124999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45950.080353124999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45950.080353124999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45950.080353124999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45950.080353124999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45950.080353124999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45950.080353124999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45950.080353124999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45950.080353124999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45950.080353124999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45950.080353124999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45950.080353124999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45950.080353124999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45950.080353124999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45950.080353124999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45950.080353124999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45950.080353124999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45950.080353124999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45950.080353124999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45950.080353124999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45950.080353124999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45950.080353124999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45950.080353124999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45950.080353124999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45950.080353124999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45950.080353124999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45950.080353124999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45950.080353124999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45950.080353124999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45950.080353124999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45950.080353124999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45950.080353124999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45950.080353124999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45950.080353124999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45950.080353124999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45950.080353124999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45950.080353124999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45950.080353124999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45950.080353124999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45950.080353124999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45950.080353124999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45950.080353124999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45950.080353124999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45950.080353124999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45950.080353124999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45950.080353124999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45950.080353124999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45950.080353124999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45950.080353124999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45950.080353124999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45950.080353124999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45950.080353124999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45950.080353124999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45950.080353124999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45950.080353124999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45950.080353124999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45950.080353124999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45950.080353124999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45950.080353124999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45950.080353124999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45950.080353124999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45950.080353124999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45950.080353124999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45950.080353124999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45950.080353124999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45950.080353124999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45950.080353124999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45950.080353124999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45950.080353124999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45950.080353124999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45950.080353124999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45950.080353124999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45950.080353124999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45950.080353124999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45950.080353124999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45950.080353124999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45950.080353124999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45950.080353124999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45950.080353124999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45950.080353124999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45950.080353124999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45950.080353124999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45950.080353124999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45950.080353124999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45950.080353124999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45950.080353124999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45950.080353124999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45950.080353124999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45950.080353124999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45950.080353124999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45950.080353124999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45950.080353124999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45950.080353124999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45950.080353124999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45950.080353124999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45950.080353124999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45950.080353124999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45950.080353124999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45950.080353124999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45950.080353124999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45950.080353124999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45950.080353124999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45950.080353124999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45950.080353124999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45950.080353124999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45950.080353124999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45950.080353124999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45950.080353124999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45950.080353124999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45950.080353124999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45950.080353124999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45950.080353124999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45950.080353124999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45950.080353124999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45950.080353124999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45950.080353124999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45950.080353124999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45950.080353124999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45950.080353124999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45950.080353124999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45950.080353124999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45950.080353124999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45950.080353124999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45950.080353124999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45950.080353124999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45950.080353124999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45950.080353124999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45950.080353124999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45950.080353124999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45950.080353124999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45950.080353124999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45950.080353124999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45950.080353124999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45950.080353124999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45950.080353124999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45950.080353124999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45950.080353124999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45950.080353124999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45950.080353124999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45950.080353124999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45950.080353124999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45950.080353124999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45950.080353124999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45950.080353124999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45950.080353124999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45950.080353124999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45950.080353124999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45950.080353124999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45950.080353124999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45950.080353124999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45950.080353124999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45950.080353124999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45950.080353124999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45950.080353124999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45950.080353124999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45950.080353124999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45950.080353124999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45950.080353124999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45950.080353124999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45950.080353124999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45950.080353124999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45950.080353124999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45950.080353124999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45950.080353124999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45950.080353124999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45950.080353124999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45950.080353124999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45950.080353124999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45950.080353124999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45950.080353124999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45950.080353124999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45950.080353124999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45950.080353124999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45950.080353124999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45950.080353124999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45950.080353124999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45950.080353124999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45950.080353124999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45950.080353124999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45950.080353124999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45950.080353124999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45950.080353124999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45950.080353124999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45950.080353124999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45950.080353124999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45950.080353124999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45950.080353124999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45950.080353124999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45950.080353124999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45950.080353124999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45950.080353124999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45950.080353124999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45950.080353124999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45950.080353124999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45950.080353124999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45950.080353124999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45950.080353124999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45950.080353124999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45950.080353124999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45950.080353124999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45950.080353124999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45950.080353124999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45950.080353124999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45950.080353124999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45950.080353124999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45950.080353124999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45950.080353124999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45950.080353124999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45950.080353124999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45950.080353124999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45950.080353124999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45950.080353124999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45950.080353124999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45950.080353124999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45950.080353124999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45950.080353124999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45950.080353124999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45950.080353124999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45950.080353124999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45950.080353124999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45950.080353124999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45950.080353124999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45950.080353124999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45950.080353124999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45950.080353124999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45950.080353124999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45950.080353124999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45950.080353124999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45950.080353124999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45950.080353124999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45950.080353124999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45950.080353124999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45950.080353124999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45950.080353124999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45950.080353124999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45950.080353124999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45950.080353124999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45950.080353124999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45950.080353124999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45950.080353124999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45950.080353124999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45950.080353124999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45950.080353124999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45950.080353124999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45950.080353124999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45950.080353124999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45950.080353124999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45950.080353124999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45950.080353124999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45950.080353124999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45950.080353124999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45950.080353124999</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45950.080353124999</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45950.080353124999</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45950.080353124999</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45950.080353124999</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45950.080353124999</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45950.080353124999</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45950.080353124999</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45950.080353124999</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45950.080353124999</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45950.080353124999</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45950.080353124999</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45950.080353124999</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45950.080353124999</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45950.080353124999</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45950.080353124999</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45950.080353124999</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45950.080353124999</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45950.080353124999</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45950.080353124999</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45950.080353124999</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45950.080353124999</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45950.080353124999</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45950.080353124999</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45950.080353124999</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45950.080353124999</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45950.080353124999</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45950.080353124999</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45950.080353124999</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45950.080353124999</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45950.080353124999</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9"/>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39060</v>
      </c>
      <c r="B2" s="37" t="str">
        <f>IFERROR(VLOOKUP(D2,DB!A:K,11,0),"")</f>
        <v>R5</v>
      </c>
      <c r="C2" s="37">
        <v>3</v>
      </c>
      <c r="D2" s="120" t="s">
        <v>36000</v>
      </c>
      <c r="E2" s="37" t="s">
        <v>38964</v>
      </c>
      <c r="F2" s="38">
        <v>45891.832060185188</v>
      </c>
      <c r="G2" s="146">
        <f ca="1">IFERROR(NOW()-F2,"")</f>
        <v>58.248292939810199</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39047</v>
      </c>
      <c r="F3" s="38">
        <v>45926.188877314817</v>
      </c>
      <c r="G3" s="146">
        <f t="shared" ref="G3" ca="1" si="0">IFERROR(NOW()-F3,"")</f>
        <v>23.891475810181873</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5.3087790509234765</v>
      </c>
      <c r="H4" s="38">
        <v>45944.676192129627</v>
      </c>
      <c r="I4" s="37" t="str">
        <f>IFERROR(VLOOKUP(D4,DB!A:F,6,0),"")</f>
        <v>SCECO</v>
      </c>
      <c r="J4" s="37" t="str">
        <f>IFERROR(VLOOKUP(D4,DB!A:G,7,0),"")</f>
        <v>Dead</v>
      </c>
      <c r="K4" s="37" t="s">
        <v>39065</v>
      </c>
      <c r="L4" s="37" t="str">
        <f>IFERROR(VLOOKUP(D4,DB!A:I,9,0),"")</f>
        <v>Latis</v>
      </c>
    </row>
    <row r="5" spans="1:13" ht="30.75">
      <c r="A5" s="159" t="s">
        <v>39066</v>
      </c>
      <c r="B5" s="159" t="str">
        <f>IFERROR(VLOOKUP(D5,DB!A:K,11,0),"")</f>
        <v>R5</v>
      </c>
      <c r="C5" s="159">
        <v>1</v>
      </c>
      <c r="D5" s="159" t="s">
        <v>34747</v>
      </c>
      <c r="E5" s="159" t="s">
        <v>39047</v>
      </c>
      <c r="F5" s="160">
        <v>45948.661111111112</v>
      </c>
      <c r="G5" s="161">
        <f ca="1">IFERROR(NOW()-F5,"")</f>
        <v>1.4192420138861053</v>
      </c>
      <c r="H5" s="160">
        <v>45948.661111111112</v>
      </c>
      <c r="I5" s="159" t="str">
        <f>IFERROR(VLOOKUP(D5,DB!A:F,6,0),"")</f>
        <v>SCECO</v>
      </c>
      <c r="J5" s="159" t="str">
        <f>IFERROR(VLOOKUP(D5,DB!A:G,7,0),"")</f>
        <v>Dead</v>
      </c>
      <c r="K5" s="159" t="s">
        <v>39067</v>
      </c>
      <c r="L5" s="159" t="str">
        <f>IFERROR(VLOOKUP(D5,DB!A:I,9,0),"")</f>
        <v>Latis</v>
      </c>
    </row>
    <row r="6" spans="1:13" ht="15">
      <c r="A6" s="159"/>
      <c r="B6" s="159" t="str">
        <f>IFERROR(VLOOKUP(D6,DB!A:K,11,0),"")</f>
        <v/>
      </c>
      <c r="C6" s="159"/>
      <c r="D6" s="159"/>
      <c r="E6" s="159"/>
      <c r="F6" s="160"/>
      <c r="G6" s="161">
        <f ca="1">IFERROR(NOW()-F6,"")</f>
        <v>45950.080353124999</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45950.080353124999</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45950.080353124999</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45950.080353124999</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45950.080353124999</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45950.080353124999</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45950.080353124999</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45950.080353124999</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45950.080353124999</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45950.080353124999</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45950.080353124999</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45950.080353124999</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45950.080353124999</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45950.080353124999</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45950.080353124999</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45950.080353124999</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45950.080353124999</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45950.080353124999</v>
      </c>
      <c r="H23" s="160"/>
      <c r="I23" s="159" t="str">
        <f>IFERROR(VLOOKUP(D23,DB!A:F,6,0),"")</f>
        <v/>
      </c>
      <c r="J23" s="159" t="str">
        <f>IFERROR(VLOOKUP(D23,DB!A:G,7,0),"")</f>
        <v/>
      </c>
      <c r="K23" s="159"/>
      <c r="L23" s="159" t="str">
        <f>IFERROR(VLOOKUP(D23,DB!A:I,9,0),"")</f>
        <v/>
      </c>
    </row>
    <row r="24" spans="1:12" ht="15">
      <c r="A24" s="159"/>
      <c r="B24" s="159" t="str">
        <f>IFERROR(VLOOKUP(D24,DB!A:K,11,0),"")</f>
        <v/>
      </c>
      <c r="C24" s="159"/>
      <c r="D24"/>
      <c r="E24" s="159"/>
      <c r="F24" s="160"/>
      <c r="G24" s="161">
        <f ca="1">IFERROR(NOW()-F24,"")</f>
        <v>45950.080353124999</v>
      </c>
      <c r="H24" s="160"/>
      <c r="I24" s="159" t="str">
        <f>IFERROR(VLOOKUP(D24,DB!A:F,6,0),"")</f>
        <v/>
      </c>
      <c r="J24" s="159" t="str">
        <f>IFERROR(VLOOKUP(D24,DB!A:G,7,0),"")</f>
        <v/>
      </c>
      <c r="K24" s="159"/>
      <c r="L24" s="159" t="str">
        <f>IFERROR(VLOOKUP(D24,DB!A:I,9,0),"")</f>
        <v/>
      </c>
    </row>
    <row r="25" spans="1:12" ht="15">
      <c r="A25" s="159"/>
      <c r="B25" s="159" t="str">
        <f>IFERROR(VLOOKUP(D25,DB!A:K,11,0),"")</f>
        <v/>
      </c>
      <c r="C25" s="159"/>
      <c r="D25" s="162"/>
      <c r="E25" s="159"/>
      <c r="F25" s="160"/>
      <c r="G25" s="161">
        <f ca="1">IFERROR(NOW()-F25,"")</f>
        <v>45950.080353124999</v>
      </c>
      <c r="H25" s="160"/>
      <c r="I25" s="159" t="str">
        <f>IFERROR(VLOOKUP(D25,DB!A:F,6,0),"")</f>
        <v/>
      </c>
      <c r="J25" s="159" t="str">
        <f>IFERROR(VLOOKUP(D25,DB!A:G,7,0),"")</f>
        <v/>
      </c>
      <c r="K25" s="159"/>
      <c r="L25" s="159" t="str">
        <f>IFERROR(VLOOKUP(D25,DB!A:I,9,0),"")</f>
        <v/>
      </c>
    </row>
    <row r="26" spans="1:12" ht="15">
      <c r="A26" s="159"/>
      <c r="B26" s="159" t="str">
        <f>IFERROR(VLOOKUP(D26,DB!A:K,11,0),"")</f>
        <v/>
      </c>
      <c r="C26" s="159"/>
      <c r="D26"/>
      <c r="E26" s="159"/>
      <c r="F26" s="160"/>
      <c r="G26" s="161">
        <f ca="1">IFERROR(NOW()-F26,"")</f>
        <v>45950.080353124999</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45950.080353124999</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45950.080353124999</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45950.080353124999</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45950.080353124999</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45950.080353124999</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45950.080353124999</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45950.080353124999</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45950.080353124999</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45950.080353124999</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45950.080353124999</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45950.080353124999</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45950.080353124999</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45950.080353124999</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45950.080353124999</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45950.080353124999</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45950.080353124999</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45950.080353124999</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45950.080353124999</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45950.080353124999</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45950.080353124999</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45950.080353124999</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45950.080353124999</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45950.080353124999</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45950.080353124999</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45950.080353124999</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45950.080353124999</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45950.080353124999</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45950.080353124999</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45950.080353124999</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45950.080353124999</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45950.080353124999</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45950.080353124999</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45950.080353124999</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45950.080353124999</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45950.080353124999</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45950.080353124999</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45950.080353124999</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45950.080353124999</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45950.080353124999</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45950.080353124999</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45950.080353124999</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45950.080353124999</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45950.080353124999</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45950.080353124999</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45950.080353124999</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45950.080353124999</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45950.080353124999</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45950.080353124999</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45950.080353124999</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45950.080353124999</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45950.080353124999</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45950.080353124999</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45950.080353124999</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45950.080353124999</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45950.080353124999</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45950.080353124999</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45950.080353124999</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45950.080353124999</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45950.080353124999</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45950.080353124999</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45950.080353124999</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45950.080353124999</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45950.080353124999</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45950.080353124999</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45950.080353124999</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45950.080353124999</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45950.080353124999</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45950.080353124999</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45950.080353124999</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45950.080353124999</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45950.080353124999</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45950.080353124999</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45950.080353124999</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45950.080353124999</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45950.080353124999</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45950.080353124999</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45950.080353124999</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45950.080353124999</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45950.080353124999</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45950.080353124999</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45950.080353124999</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45950.080353124999</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45950.080353124999</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45950.080353124999</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45950.080353124999</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45950.080353124999</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45950.080353124999</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45950.080353124999</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45950.080353124999</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45950.080353124999</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45950.080353124999</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45950.080353124999</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45950.080353124999</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45950.080353124999</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45950.080353124999</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45950.080353124999</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45950.080353124999</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45950.080353124999</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45950.080353124999</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45950.080353124999</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45950.080353124999</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45950.080353124999</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45950.080353124999</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45950.080353124999</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45950.080353124999</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45950.080353124999</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45950.080353124999</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45950.080353124999</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45950.080353124999</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45950.080353124999</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45950.080353124999</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45950.080353124999</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45950.080353124999</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45950.080353124999</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45950.080353124999</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45950.080353124999</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45950.080353124999</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45950.080353124999</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45950.080353124999</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45950.080353124999</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45950.080353124999</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45950.080353124999</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45950.080353124999</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45950.080353124999</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45950.080353124999</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45950.080353124999</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45950.080353124999</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45950.080353124999</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45950.080353124999</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45950.080353124999</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45950.080353124999</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45950.080353124999</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45950.080353124999</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45950.080353124999</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45950.080353124999</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45950.080353124999</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45950.080353124999</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45950.080353124999</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45950.080353124999</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45950.080353124999</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45950.080353124999</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45950.080353124999</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45950.080353124999</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45950.080353124999</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45950.080353124999</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45950.080353124999</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45950.080353124999</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45950.080353124999</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45950.080353124999</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45950.080353124999</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45950.080353124999</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45950.080353124999</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45950.080353124999</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45950.080353124999</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45950.080353124999</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45950.080353124999</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45950.080353124999</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45950.080353124999</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45950.080353124999</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45950.080353124999</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45950.080353124999</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45950.080353124999</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45950.080353124999</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45950.080353124999</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45950.080353124999</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45950.080353124999</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45950.080353124999</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45950.080353124999</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45950.080353124999</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45950.080353124999</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45950.080353124999</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45950.080353124999</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45950.080353124999</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45950.080353124999</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45950.080353124999</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45950.080353124999</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45950.080353124999</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45950.080353124999</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45950.080353124999</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45950.080353124999</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45950.080353124999</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45950.080353124999</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45950.080353124999</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45950.080353124999</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45950.080353124999</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45950.080353124999</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45950.080353124999</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45950.080353124999</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45950.080353124999</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45950.080353124999</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45950.080353124999</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45950.080353124999</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45950.080353124999</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45950.080353124999</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45950.080353124999</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45950.080353124999</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45950.080353124999</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45950.080353124999</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45950.080353124999</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45950.080353124999</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45950.080353124999</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45950.080353124999</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45950.080353124999</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45950.080353124999</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45950.080353124999</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45950.080353124999</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45950.080353124999</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45950.080353124999</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45950.080353124999</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45950.080353124999</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45950.080353124999</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45950.080353124999</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45950.080353124999</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45950.080353124999</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45950.080353124999</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45950.080353124999</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45950.080353124999</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45950.080353124999</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45950.080353124999</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45950.080353124999</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45950.080353124999</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45950.080353124999</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45950.080353124999</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45950.080353124999</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45950.080353124999</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45950.080353124999</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45950.080353124999</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45950.080353124999</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45950.080353124999</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45950.080353124999</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45950.080353124999</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45950.080353124999</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45950.080353124999</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45950.080353124999</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45950.080353124999</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45950.080353124999</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45950.080353124999</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45950.080353124999</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45950.080353124999</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45950.080353124999</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45950.080353124999</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45950.080353124999</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45950.080353124999</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45950.080353124999</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45950.080353124999</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45950.080353124999</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45950.080353124999</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45950.080353124999</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45950.080353124999</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45950.080353124999</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45950.080353124999</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45950.080353124999</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45950.080353124999</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45950.080353124999</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45950.080353124999</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45950.080353124999</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45950.080353124999</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45950.080353124999</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45950.080353124999</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45950.080353124999</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45950.080353124999</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45950.080353124999</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45950.080353124999</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45950.080353124999</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45950.080353124999</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45950.080353124999</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45950.080353124999</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45950.080353124999</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45950.080353124999</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45950.080353124999</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45950.080353124999</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45950.080353124999</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45950.080353124999</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45950.080353124999</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45950.080353124999</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45950.080353124999</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45950.080353124999</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45950.080353124999</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45950.080353124999</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45950.080353124999</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45950.080353124999</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45950.080353124999</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45950.080353124999</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45950.080353124999</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45950.080353124999</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45950.080353124999</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45950.080353124999</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45950.080353124999</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45950.080353124999</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45950.080353124999</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45950.080353124999</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45950.080353124999</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45950.080353124999</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45950.080353124999</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45950.080353124999</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45950.080353124999</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45950.080353124999</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45950.080353124999</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45950.080353124999</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45950.080353124999</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45950.080353124999</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45950.080353124999</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45950.080353124999</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45950.080353124999</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45950.080353124999</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45950.080353124999</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45950.080353124999</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45950.080353124999</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45950.080353124999</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45950.080353124999</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45950.080353124999</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45950.080353124999</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45950.080353124999</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45950.080353124999</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45950.080353124999</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45950.080353124999</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45950.080353124999</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45950.080353124999</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45950.080353124999</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45950.080353124999</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45950.080353124999</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45950.080353124999</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45950.080353124999</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45950.080353124999</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45950.080353124999</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45950.080353124999</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45950.080353124999</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45950.080353124999</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45950.080353124999</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45950.080353124999</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45950.080353124999</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45950.080353124999</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45950.080353124999</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45950.080353124999</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45950.080353124999</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45950.080353124999</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45950.080353124999</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45950.080353124999</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45950.080353124999</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45950.080353124999</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45950.080353124999</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45950.080353124999</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45950.080353124999</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45950.080353124999</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45950.080353124999</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45950.080353124999</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45950.080353124999</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45950.080353124999</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45950.080353124999</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45950.080353124999</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45950.080353124999</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45950.080353124999</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45950.080353124999</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45950.080353124999</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45950.080353124999</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45950.080353124999</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45950.080353124999</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45950.080353124999</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45950.080353124999</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45950.080353124999</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45950.080353124999</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45950.080353124999</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45950.080353124999</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45950.080353124999</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45950.080353124999</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45950.080353124999</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45950.080353124999</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45950.080353124999</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45950.080353124999</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45950.080353124999</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45950.080353124999</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45950.080353124999</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45950.080353124999</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45950.080353124999</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45950.080353124999</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45950.080353124999</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45950.080353124999</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45950.080353124999</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45950.080353124999</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45950.080353124999</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45950.080353124999</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45950.080353124999</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45950.080353124999</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45950.080353124999</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45950.080353124999</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45950.080353124999</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45950.080353124999</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45950.080353124999</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45950.080353124999</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45950.080353124999</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45950.080353124999</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45950.080353124999</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45950.080353124999</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45950.080353124999</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45950.080353124999</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45950.080353124999</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45950.080353124999</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45950.080353124999</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45950.080353124999</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45950.080353124999</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45950.080353124999</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45950.080353124999</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45950.080353124999</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45950.080353124999</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45950.080353124999</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45950.080353124999</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45950.080353124999</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45950.080353124999</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45950.080353124999</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45950.080353124999</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45950.080353124999</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45950.080353124999</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45950.080353124999</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45950.080353124999</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45950.080353124999</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45950.080353124999</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45950.080353124999</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45950.080353124999</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45950.080353124999</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45950.080353124999</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45950.080353124999</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45950.080353124999</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45950.080353124999</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45950.080353124999</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45950.080353124999</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45950.080353124999</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45950.080353124999</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45950.080353124999</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45950.080353124999</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45950.080353124999</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45950.080353124999</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45950.080353124999</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45950.080353124999</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45950.080353124999</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45950.080353124999</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45950.080353124999</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45950.080353124999</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45950.080353124999</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45950.080353124999</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45950.080353124999</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45950.080353124999</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45950.080353124999</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45950.080353124999</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45950.080353124999</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45950.080353124999</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45950.080353124999</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45950.080353124999</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45950.080353124999</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45950.080353124999</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45950.080353124999</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45950.080353124999</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45950.080353124999</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45950.080353124999</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45950.080353124999</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45950.080353124999</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45950.080353124999</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45950.080353124999</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45950.080353124999</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45950.080353124999</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45950.080353124999</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45950.080353124999</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45950.080353124999</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45950.080353124999</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45950.080353124999</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45950.080353124999</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45950.080353124999</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45950.080353124999</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45950.080353124999</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45950.080353124999</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45950.080353124999</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45950.080353124999</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45950.080353124999</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45950.080353124999</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45950.080353124999</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45950.080353124999</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45950.080353124999</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45950.080353124999</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45950.080353124999</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45950.080353124999</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45950.080353124999</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45950.080353124999</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45950.080353124999</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45950.080353124999</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45950.080353124999</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45950.080353124999</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45950.080353124999</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45950.080353124999</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45950.080353124999</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45950.080353124999</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45950.080353124999</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45950.080353124999</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45950.080353124999</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45950.080353124999</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45950.080353124999</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45950.080353124999</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45950.080353124999</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45950.080353124999</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45950.080353124999</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45950.080353124999</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45950.080353124999</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45950.080353124999</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45950.080353124999</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45950.080353124999</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45950.080353124999</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45950.080353124999</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45950.080353124999</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45950.080353124999</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45950.080353124999</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45950.080353124999</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45950.080353124999</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45950.080353124999</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45950.080353124999</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45950.080353124999</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45950.080353124999</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45950.080353124999</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45950.080353124999</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45950.080353124999</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45950.080353124999</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45950.080353124999</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45950.080353124999</v>
      </c>
      <c r="H546" s="160"/>
      <c r="I546" s="159" t="str">
        <f>IFERROR(VLOOKUP(D546,DB!A:F,6,0),"")</f>
        <v/>
      </c>
      <c r="J546" s="159" t="str">
        <f>IFERROR(VLOOKUP(D546,DB!A:G,7,0),"")</f>
        <v/>
      </c>
      <c r="K546" s="159"/>
      <c r="L546" s="159" t="str">
        <f>IFERROR(VLOOKUP(D546,DB!A:I,9,0),"")</f>
        <v/>
      </c>
    </row>
    <row r="547" spans="1:12" ht="15">
      <c r="A547" s="159"/>
      <c r="B547" s="159" t="str">
        <f>IFERROR(VLOOKUP(D547,DB!A:K,11,0),"")</f>
        <v/>
      </c>
      <c r="C547" s="159"/>
      <c r="D547" s="159"/>
      <c r="E547" s="159"/>
      <c r="F547" s="160"/>
      <c r="G547" s="161">
        <f ca="1">IFERROR(NOW()-F547,"")</f>
        <v>45950.080353124999</v>
      </c>
      <c r="H547" s="160"/>
      <c r="I547" s="159" t="str">
        <f>IFERROR(VLOOKUP(D547,DB!A:F,6,0),"")</f>
        <v/>
      </c>
      <c r="J547" s="159" t="str">
        <f>IFERROR(VLOOKUP(D547,DB!A:G,7,0),"")</f>
        <v/>
      </c>
      <c r="K547" s="159"/>
      <c r="L547" s="159" t="str">
        <f>IFERROR(VLOOKUP(D547,DB!A:I,9,0),"")</f>
        <v/>
      </c>
    </row>
    <row r="548" spans="1:12" ht="15">
      <c r="A548" s="159"/>
      <c r="B548" s="159" t="str">
        <f>IFERROR(VLOOKUP(D548,DB!A:K,11,0),"")</f>
        <v/>
      </c>
      <c r="C548" s="159"/>
      <c r="D548" s="159"/>
      <c r="E548" s="159"/>
      <c r="F548" s="160"/>
      <c r="G548" s="161">
        <f ca="1">IFERROR(NOW()-F548,"")</f>
        <v>45950.080353124999</v>
      </c>
      <c r="H548" s="160"/>
      <c r="I548" s="159" t="str">
        <f>IFERROR(VLOOKUP(D548,DB!A:F,6,0),"")</f>
        <v/>
      </c>
      <c r="J548" s="159" t="str">
        <f>IFERROR(VLOOKUP(D548,DB!A:G,7,0),"")</f>
        <v/>
      </c>
      <c r="K548" s="159"/>
      <c r="L548" s="159" t="str">
        <f>IFERROR(VLOOKUP(D548,DB!A:I,9,0),"")</f>
        <v/>
      </c>
    </row>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8" ht="15"/>
    <row r="659" ht="15"/>
    <row r="661" ht="15"/>
    <row r="662" ht="15"/>
    <row r="663" ht="15"/>
    <row r="664" ht="15"/>
    <row r="666" ht="15"/>
    <row r="667" ht="15"/>
    <row r="674" ht="15"/>
    <row r="675" ht="15"/>
    <row r="676" ht="15"/>
    <row r="677" ht="15"/>
    <row r="678" ht="15"/>
    <row r="679" ht="15"/>
    <row r="682" ht="15"/>
    <row r="683" ht="15"/>
    <row r="684" ht="15"/>
    <row r="685" ht="15"/>
    <row r="686" ht="15"/>
    <row r="687" ht="15"/>
    <row r="688" ht="15"/>
    <row r="689" ht="15"/>
    <row r="690" ht="15"/>
    <row r="691" ht="15"/>
    <row r="692" ht="15"/>
    <row r="693"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787" ht="15"/>
    <row r="788" ht="15"/>
    <row r="789" ht="15"/>
    <row r="790" ht="15"/>
    <row r="791" ht="15"/>
    <row r="792" ht="15"/>
    <row r="793" ht="15"/>
    <row r="794" ht="15"/>
    <row r="795" ht="15"/>
    <row r="796"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79" ht="15"/>
    <row r="881" ht="15"/>
    <row r="882"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5" ht="15"/>
    <row r="916" ht="15"/>
    <row r="1086" ht="15"/>
    <row r="1087" ht="15"/>
    <row r="1088" ht="15"/>
    <row r="1089" ht="15"/>
    <row r="1090" ht="15"/>
    <row r="1091"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61" ht="15"/>
    <row r="1162" ht="15"/>
    <row r="1164" ht="15"/>
    <row r="1165" ht="15"/>
    <row r="1166" ht="15"/>
    <row r="1167" ht="15"/>
    <row r="1168" ht="15"/>
    <row r="1169" ht="15"/>
    <row r="1170" ht="15"/>
    <row r="1172" ht="15"/>
    <row r="1173" ht="15"/>
    <row r="1174"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2" ht="15"/>
    <row r="1273" ht="15"/>
    <row r="1274" ht="15"/>
    <row r="1275" ht="15"/>
    <row r="1276" ht="15"/>
    <row r="1277" ht="15"/>
    <row r="1278" ht="15"/>
    <row r="1280" ht="15"/>
    <row r="1281" ht="15"/>
    <row r="1282" ht="15"/>
    <row r="1283" ht="15"/>
    <row r="1284" ht="15"/>
    <row r="1285" ht="15"/>
    <row r="1286" ht="15"/>
    <row r="1287" ht="15"/>
    <row r="1288" ht="15"/>
    <row r="1289" ht="15"/>
    <row r="1290" ht="15"/>
    <row r="1292" ht="15"/>
    <row r="1293" ht="15"/>
    <row r="1294" ht="15"/>
    <row r="1295" ht="15"/>
    <row r="1296" ht="15"/>
    <row r="1297" ht="15"/>
    <row r="1298" ht="15"/>
    <row r="1299" ht="15"/>
    <row r="1300" ht="15"/>
    <row r="1301" ht="15"/>
    <row r="1309" ht="15"/>
    <row r="1310" ht="15"/>
    <row r="1313" ht="15"/>
    <row r="1314" ht="15"/>
    <row r="1315" ht="15"/>
    <row r="1316" ht="15"/>
    <row r="1317" ht="15"/>
    <row r="1318" ht="15"/>
    <row r="1319" ht="15"/>
    <row r="1320" ht="15"/>
    <row r="1323" ht="15"/>
    <row r="1324" ht="15"/>
    <row r="1325" ht="15"/>
    <row r="1326" ht="15"/>
    <row r="1327" ht="15"/>
    <row r="1328" ht="15"/>
    <row r="1329" ht="15"/>
    <row r="1330" ht="15"/>
    <row r="1331" ht="15"/>
    <row r="1332" ht="15"/>
    <row r="1333" ht="15"/>
    <row r="1334" ht="15"/>
    <row r="1336" ht="15"/>
    <row r="1337" ht="15"/>
    <row r="1338" ht="15"/>
    <row r="1341" ht="15"/>
    <row r="1343" ht="15"/>
    <row r="1345" ht="15"/>
    <row r="1348" ht="15"/>
    <row r="1349" ht="15"/>
  </sheetData>
  <dataValidations count="2">
    <dataValidation allowBlank="1" showInputMessage="1" showErrorMessage="1" sqref="E1" xr:uid="{920C6338-E771-4DAE-8C89-92A9093EA4DE}"/>
    <dataValidation type="list" allowBlank="1" showInputMessage="1" showErrorMessage="1" sqref="E2:E5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6"/>
  <sheetViews>
    <sheetView workbookViewId="0">
      <selection activeCell="D6" sqref="D6"/>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45950.080353124999</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45950.080353124999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45950.080353124999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45950.080353124999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45950.080353124999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45950.080353124999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45950.080353124999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45950.080353124999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45950.080353124999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45950.080353124999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45950.080353124999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45950.080353124999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45950.080353124999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45950.080353124999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45950.080353124999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45950.080353124999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45950.080353124999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45950.080353124999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45950.080353124999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45950.080353124999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45950.080353124999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45950.080353124999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45950.080353124999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45950.080353124999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45950.080353124999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45950.080353124999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45950.080353124999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45950.080353124999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45950.080353124999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45950.080353124999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45950.080353124999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45950.080353124999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45950.080353124999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45950.080353124999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45950.080353124999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45950.080353124999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45950.080353124999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45950.080353124999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45950.080353124999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45950.080353124999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45950.080353124999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45950.080353124999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45950.080353124999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45950.080353124999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45950.080353124999</v>
      </c>
      <c r="H46" s="109"/>
      <c r="I46" s="105" t="str">
        <f>IFERROR(VLOOKUP(D46,DB!A:F,6,0),"")</f>
        <v/>
      </c>
      <c r="J46" s="104" t="str">
        <f>IFERROR(VLOOKUP(D46,DB!A:G,7,0),"")</f>
        <v/>
      </c>
      <c r="K46" s="110"/>
      <c r="L46" s="111" t="str">
        <f>IFERROR(VLOOKUP(D46,DB!A:I,9,0),"")</f>
        <v/>
      </c>
    </row>
  </sheetData>
  <dataValidations count="2">
    <dataValidation allowBlank="1" showInputMessage="1" showErrorMessage="1" sqref="E1" xr:uid="{380493DB-286A-4683-AF55-C78F04945A49}"/>
    <dataValidation type="list" allowBlank="1" showInputMessage="1" showErrorMessage="1" sqref="E2:E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2025-10-19T22:56:59Z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