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01" documentId="13_ncr:1_{F6CB121F-512D-4AA6-A0C1-0FB36C537598}" xr6:coauthVersionLast="47" xr6:coauthVersionMax="47" xr10:uidLastSave="{4D879074-BE6E-4B9C-9962-AD967BDDC9D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I3" i="5"/>
  <c r="B2" i="6"/>
  <c r="G2" i="6"/>
  <c r="L2" i="6"/>
  <c r="B3" i="6"/>
  <c r="G3" i="6"/>
  <c r="L3" i="6"/>
  <c r="B4" i="6"/>
  <c r="G4" i="6"/>
  <c r="L4" i="6"/>
  <c r="B5" i="6"/>
  <c r="G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<sst xmlns="http://schemas.openxmlformats.org/spreadsheetml/2006/main" count="179033" uniqueCount="39109">
  <si>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</si>
  <si>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</si>
  <si>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</si>
  <si>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</si>
  <si>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</si>
  <si>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</si>
  <si>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</si>
  <si>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</si>
  <si>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</si>
  <si>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</si>
  <si>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</si>
  <si>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</si>
  <si>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</si>
  <si>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</si>
  <si>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</si>
  <si>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</si>
  <si>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</si>
  <si>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</si>
  <si>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</si>
  <si>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</si>
  <si>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</si>
  <si>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</si>
  <si>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</si>
  <si>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</si>
  <si>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</si>
  <si>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</si>
  <si>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</si>
  <si>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</si>
  <si>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</si>
  <si>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</si>
  <si>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</si>
  <si>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</si>
  <si>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</si>
  <si>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</si>
  <si>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</si>
  <si>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</si>
  <si>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</si>
  <si>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</si>
  <si>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</si>
  <si>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</si>
  <si>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</si>
  <si>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</si>
  <si>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</si>
  <si>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</si>
  <si>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</si>
  <si>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</si>
  <si>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</si>
  <si>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</si>
  <si>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</si>
  <si>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</si>
  <si>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</si>
  <si>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</si>
  <si>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</si>
  <si>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</si>
  <si>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</si>
  <si>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</si>
  <si>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</si>
  <si>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</si>
  <si>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</si>
  <si>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</si>
  <si>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</si>
  <si>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</si>
  <si>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</si>
  <si>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</si>
  <si>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</si>
  <si>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</si>
  <si>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</si>
  <si>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</si>
  <si>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</si>
  <si>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</si>
  <si>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</si>
  <si>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</si>
  <si>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</si>
  <si>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</si>
  <si>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</si>
  <si>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</si>
  <si>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</si>
  <si>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</si>
  <si>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</si>
  <si>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</si>
  <si>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</si>
  <si>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</si>
  <si>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</si>
  <si>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</si>
  <si>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</si>
  <si>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</si>
  <si>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</si>
  <si>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</si>
  <si>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</si>
  <si>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</si>
  <si>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</si>
  <si>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</si>
  <si>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</si>
  <si>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</si>
  <si>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</si>
  <si>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</si>
  <si>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</si>
  <si>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</si>
  <si>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</si>
  <si>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</si>
  <si>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</si>
  <si>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</si>
  <si>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</si>
  <si>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</si>
  <si>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</si>
  <si>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</si>
  <si>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</si>
  <si>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</si>
  <si>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</si>
  <si>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</si>
  <si>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</si>
  <si>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</si>
  <si>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</si>
  <si>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</si>
  <si>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</si>
  <si>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</si>
  <si>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</si>
  <si>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</si>
  <si>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</si>
  <si>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</si>
  <si>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</si>
  <si>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</si>
  <si>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</si>
  <si>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</si>
  <si>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</si>
  <si>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</si>
  <si>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</si>
  <si>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</si>
  <si>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</si>
  <si>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</si>
  <si>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</si>
  <si>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</si>
  <si>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</si>
  <si>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</si>
  <si>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</si>
  <si>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</si>
  <si>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</si>
  <si>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</si>
  <si>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</si>
  <si>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</si>
  <si>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</si>
  <si>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</si>
  <si>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</si>
  <si>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</si>
  <si>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</si>
  <si>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</si>
  <si>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</si>
  <si>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</si>
  <si>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</si>
  <si>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</si>
  <si>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</si>
  <si>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</si>
  <si>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</si>
  <si>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</si>
  <si>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</si>
  <si>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</si>
  <si>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</si>
  <si>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</si>
  <si>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</si>
  <si>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</si>
  <si>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</si>
  <si>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</si>
  <si>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</si>
  <si>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</si>
  <si>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</si>
  <si>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</si>
  <si>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</si>
  <si>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</si>
  <si>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</si>
  <si>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</si>
  <si>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</si>
  <si>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</si>
  <si>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</si>
  <si>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</si>
  <si>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</si>
  <si>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</si>
  <si>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</si>
  <si>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</si>
  <si>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</si>
  <si>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</si>
  <si>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</si>
  <si>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</si>
  <si>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</si>
  <si>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</si>
  <si>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</si>
  <si>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</si>
  <si>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</si>
  <si>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</si>
  <si>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</si>
  <si>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</si>
  <si>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</si>
  <si>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</si>
  <si>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</si>
  <si>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</si>
  <si>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</si>
  <si>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</si>
  <si>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</si>
  <si>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</si>
  <si>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</si>
  <si>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</si>
  <si>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</si>
  <si>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</si>
  <si>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</si>
  <si>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</si>
  <si>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</si>
  <si>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</si>
  <si>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</si>
  <si>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</si>
  <si>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</si>
  <si>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</si>
  <si>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</si>
  <si>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</si>
  <si>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</si>
  <si>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</si>
  <si>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</si>
  <si>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</si>
  <si>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</si>
  <si>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</si>
  <si>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</si>
  <si>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</si>
  <si>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</si>
  <si>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</si>
  <si>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</si>
  <si>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</si>
  <si>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</si>
  <si>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</si>
  <si>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</si>
  <si>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</si>
  <si>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</si>
  <si>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</si>
  <si>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</si>
  <si>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</si>
  <si>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</si>
  <si>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</si>
  <si>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</si>
  <si>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</si>
  <si>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</si>
  <si>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</si>
  <si>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</si>
  <si>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</si>
  <si>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</si>
  <si>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</si>
  <si>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</si>
  <si>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</si>
  <si>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</si>
  <si>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</si>
  <si>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</si>
  <si>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</si>
  <si>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</si>
  <si>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</si>
  <si>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</si>
  <si>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</si>
  <si>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</si>
  <si>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</si>
  <si>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</si>
  <si>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</si>
  <si>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</si>
  <si>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</si>
  <si>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</si>
  <si>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</si>
  <si>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</si>
  <si>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</si>
  <si>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</si>
  <si>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</si>
  <si>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</si>
  <si>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</si>
  <si>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</si>
  <si>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</si>
  <si>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</si>
  <si>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</si>
  <si>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</si>
  <si>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</si>
  <si>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</si>
  <si>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</si>
  <si>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</si>
  <si>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</si>
  <si>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</si>
  <si>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</si>
  <si>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</si>
  <si>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</si>
  <si>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</si>
  <si>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</si>
  <si>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</si>
  <si>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</si>
  <si>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</si>
  <si>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</si>
  <si>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</si>
  <si>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</si>
  <si>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</si>
  <si>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</si>
  <si>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</si>
  <si>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</si>
  <si>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</si>
  <si>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</si>
  <si>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</si>
  <si>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</si>
  <si>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</si>
  <si>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</si>
  <si>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</si>
  <si>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</si>
  <si>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</si>
  <si>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</si>
  <si>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</si>
  <si>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</si>
  <si>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</si>
  <si>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</si>
  <si>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</si>
  <si>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</si>
  <si>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</si>
  <si>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</si>
  <si>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</si>
  <si>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</si>
  <si>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</si>
  <si>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</si>
  <si>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</si>
  <si>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</si>
  <si>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</si>
  <si>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</si>
  <si>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</si>
  <si>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</si>
  <si>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</si>
  <si>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</si>
  <si>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</si>
  <si>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</si>
  <si>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</si>
  <si>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</si>
  <si>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</si>
  <si>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</si>
  <si>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</si>
  <si>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</si>
  <si>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</si>
  <si>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</si>
  <si>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</si>
  <si>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</si>
  <si>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</si>
  <si>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</si>
  <si>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</si>
  <si>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</si>
  <si>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</si>
  <si>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</si>
  <si>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</si>
  <si>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</si>
  <si>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</si>
  <si>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</si>
  <si>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</si>
  <si>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</si>
  <si>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</si>
  <si>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</si>
  <si>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</si>
  <si>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</si>
  <si>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</si>
  <si>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</si>
  <si>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</si>
  <si>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</si>
  <si>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</si>
  <si>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</si>
  <si>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</si>
  <si>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</si>
  <si>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</si>
  <si>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</si>
  <si>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</si>
  <si>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</si>
  <si>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</si>
  <si>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</si>
  <si>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</si>
  <si>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</si>
  <si>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</si>
  <si>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</si>
  <si>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</si>
  <si>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</si>
  <si>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</si>
  <si>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</si>
  <si>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</si>
  <si>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</si>
  <si>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</si>
  <si>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</si>
  <si>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</si>
  <si>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</si>
  <si>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</si>
  <si>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</si>
  <si>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</si>
  <si>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</si>
  <si>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</si>
  <si>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</si>
  <si>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</si>
  <si>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</si>
  <si>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</si>
  <si>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</si>
  <si>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</si>
  <si>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</si>
  <si>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</si>
  <si>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</si>
  <si>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</si>
  <si>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</si>
  <si>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</si>
  <si>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</si>
  <si>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</si>
  <si>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</si>
  <si>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</si>
  <si>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</si>
  <si>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</si>
  <si>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</si>
  <si>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</si>
  <si>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</si>
  <si>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</si>
  <si>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</si>
  <si>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</si>
  <si>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</si>
  <si>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</si>
  <si>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</si>
  <si>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</si>
  <si>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</si>
  <si>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</si>
  <si>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</si>
  <si>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</si>
  <si>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</si>
  <si>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</si>
  <si>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</si>
  <si>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</si>
  <si>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</si>
  <si>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</si>
  <si>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</si>
  <si>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</si>
  <si>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</si>
  <si>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</si>
  <si>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</si>
  <si>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</si>
  <si>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</si>
  <si>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</si>
  <si>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</si>
  <si>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</si>
  <si>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</si>
  <si>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</si>
  <si>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</si>
  <si>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</si>
  <si>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</si>
  <si>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</si>
  <si>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</si>
  <si>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</si>
  <si>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</si>
  <si>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</si>
  <si>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</si>
  <si>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</si>
  <si>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</si>
  <si>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</si>
  <si>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</si>
  <si>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</si>
  <si>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</si>
  <si>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</si>
  <si>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</si>
  <si>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</si>
  <si>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</si>
  <si>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</si>
  <si>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</si>
  <si>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</si>
  <si>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</si>
  <si>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</si>
  <si>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</si>
  <si>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</si>
  <si>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</si>
  <si>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</si>
  <si>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</si>
  <si>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</si>
  <si>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</si>
  <si>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</si>
  <si>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</si>
  <si>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</si>
  <si>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</si>
  <si>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</si>
  <si>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</si>
  <si>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</si>
  <si>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</si>
  <si>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</si>
  <si>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</si>
  <si>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</si>
  <si>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</si>
  <si>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</si>
  <si>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</si>
  <si>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</si>
  <si>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</si>
  <si>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</si>
  <si>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</si>
  <si>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</si>
  <si>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</si>
  <si>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</si>
  <si>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</si>
  <si>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</si>
  <si>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</si>
  <si>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</si>
  <si>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</si>
  <si>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</si>
  <si>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</si>
  <si>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</si>
  <si>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</si>
  <si>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</si>
  <si>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</si>
  <si>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</si>
  <si>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</si>
  <si>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</si>
  <si>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</si>
  <si>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</si>
  <si>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</si>
  <si>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</si>
  <si>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</si>
  <si>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</si>
  <si>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</si>
  <si>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</si>
  <si>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</si>
  <si>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</si>
  <si>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</si>
  <si>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</si>
  <si>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</si>
  <si>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</si>
  <si>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</si>
  <si>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</si>
  <si>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</si>
  <si>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</si>
  <si>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</si>
  <si>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</si>
  <si>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</si>
  <si>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</si>
  <si>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</si>
  <si>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</si>
  <si>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</si>
  <si>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</si>
  <si>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</si>
  <si>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</si>
  <si>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</si>
  <si>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</si>
  <si>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</si>
  <si>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</si>
  <si>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</si>
  <si>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</si>
  <si>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</si>
  <si>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</si>
  <si>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</si>
  <si>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</si>
  <si>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</si>
  <si>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</si>
  <si>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</si>
  <si>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</si>
  <si>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</si>
  <si>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</si>
  <si>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</si>
  <si>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</si>
  <si>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</si>
  <si>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</si>
  <si>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</si>
  <si>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</si>
  <si>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</si>
  <si>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</si>
  <si>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</si>
  <si>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</si>
  <si>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</si>
  <si>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</si>
  <si>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</si>
  <si>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</si>
  <si>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</si>
  <si>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</si>
  <si>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</si>
  <si>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</si>
  <si>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</si>
  <si>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</si>
  <si>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</si>
  <si>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</si>
  <si>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</si>
  <si>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</si>
  <si>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</si>
  <si>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</si>
  <si>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</si>
  <si>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</si>
  <si>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</si>
  <si>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</si>
  <si>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</si>
  <si>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</si>
  <si>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</si>
  <si>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</si>
  <si>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</si>
  <si>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</si>
  <si>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</si>
  <si>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</si>
  <si>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</si>
  <si>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</si>
  <si>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</si>
  <si>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</si>
  <si>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</si>
  <si>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</si>
  <si>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</si>
  <si>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</si>
  <si>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</si>
  <si>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</si>
  <si>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</si>
  <si>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</si>
  <si>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</si>
  <si>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</si>
  <si>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</si>
  <si>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</si>
  <si>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</si>
  <si>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</si>
  <si>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</si>
  <si>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</si>
  <si>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</si>
  <si>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</si>
  <si>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</si>
  <si>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</si>
  <si>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</si>
  <si>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</si>
  <si>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</si>
  <si>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</si>
  <si>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</si>
  <si>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</si>
  <si>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</si>
  <si>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</si>
  <si>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</si>
  <si>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</si>
  <si>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</si>
  <si>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</si>
  <si>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</si>
  <si>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</si>
  <si>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</si>
  <si>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</si>
  <si>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</si>
  <si>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</si>
  <si>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</si>
  <si>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</si>
  <si>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</si>
  <si>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</si>
  <si>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</si>
  <si>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</si>
  <si>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</si>
  <si>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</si>
  <si>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</si>
  <si>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</si>
  <si>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</si>
  <si>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</si>
  <si>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</si>
  <si>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</si>
  <si>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</si>
  <si>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</si>
  <si>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</si>
  <si>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</si>
  <si>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</si>
  <si>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</si>
  <si>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</si>
  <si>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</si>
  <si>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</si>
  <si>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</si>
  <si>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</si>
  <si>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</si>
  <si>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</si>
  <si>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</si>
  <si>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</si>
  <si>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</si>
  <si>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</si>
  <si>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</si>
  <si>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</si>
  <si>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</si>
  <si>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</si>
  <si>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</si>
  <si>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</si>
  <si>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</si>
  <si>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</si>
  <si>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</si>
  <si>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</si>
  <si>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</si>
  <si>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</si>
  <si>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</si>
  <si>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</si>
  <si>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</si>
  <si>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</si>
  <si>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</si>
  <si>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</si>
  <si>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</si>
  <si>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</si>
  <si>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</si>
  <si>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</si>
  <si>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</si>
  <si>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</si>
  <si>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</si>
  <si>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</si>
  <si>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</si>
  <si>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</si>
  <si>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</si>
  <si>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</si>
  <si>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</si>
  <si>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</si>
  <si>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</si>
  <si>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</si>
  <si>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</si>
  <si>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</si>
  <si>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</si>
  <si>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</si>
  <si>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</si>
  <si>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</si>
  <si>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</si>
  <si>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</si>
  <si>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</si>
  <si>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</si>
  <si>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</si>
  <si>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</si>
  <si>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</si>
  <si>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</si>
  <si>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</si>
  <si>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</si>
  <si>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</si>
  <si>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</si>
  <si>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</si>
  <si>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</si>
  <si>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</si>
  <si>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</si>
  <si>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</si>
  <si>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</si>
  <si>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</si>
  <si>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</si>
  <si>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</si>
  <si>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</si>
  <si>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</si>
  <si>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</si>
  <si>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</si>
  <si>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</si>
  <si>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</si>
  <si>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</si>
  <si>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</si>
  <si>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</si>
  <si>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</si>
  <si>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</si>
  <si>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</si>
  <si>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</si>
  <si>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</si>
  <si>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</si>
  <si>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</si>
  <si>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</si>
  <si>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</si>
  <si>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</si>
  <si>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</si>
  <si>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</si>
  <si>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</si>
  <si>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</si>
  <si>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</si>
  <si>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</si>
  <si>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</si>
  <si>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</si>
  <si>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</si>
  <si>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</si>
  <si>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</si>
  <si>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</si>
  <si>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</si>
  <si>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</si>
  <si>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</si>
  <si>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</si>
  <si>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</si>
  <si>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</si>
  <si>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</si>
  <si>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</si>
  <si>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</si>
  <si>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</si>
  <si>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</si>
  <si>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</si>
  <si>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</si>
  <si>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</si>
  <si>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</si>
  <si>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</si>
  <si>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</si>
  <si>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</si>
  <si>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</si>
  <si>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</si>
  <si>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</si>
  <si>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</si>
  <si>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</si>
  <si>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</si>
  <si>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</si>
  <si>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</si>
  <si>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</si>
  <si>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</si>
  <si>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</si>
  <si>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</si>
  <si>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</si>
  <si>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</si>
  <si>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</si>
  <si>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</si>
  <si>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</si>
  <si>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</si>
  <si>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</si>
  <si>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</si>
  <si>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</si>
  <si>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</si>
  <si>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</si>
  <si>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</si>
  <si>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</si>
  <si>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</si>
  <si>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</si>
  <si>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</si>
  <si>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</si>
  <si>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</si>
  <si>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</si>
  <si>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</si>
  <si>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</si>
  <si>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</si>
  <si>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</si>
  <si>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</si>
  <si>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</si>
  <si>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</si>
  <si>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</si>
  <si>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</si>
  <si>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</si>
  <si>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</si>
  <si>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</si>
  <si>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</si>
  <si>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</si>
  <si>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</si>
  <si>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</si>
  <si>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</si>
  <si>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</si>
  <si>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</si>
  <si>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</si>
  <si>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</si>
  <si>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</si>
  <si>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</si>
  <si>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</si>
  <si>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</si>
  <si>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</si>
  <si>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</si>
  <si>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</si>
  <si>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</si>
  <si>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</si>
  <si>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</si>
  <si>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</si>
  <si>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</si>
  <si>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</si>
  <si>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</si>
  <si>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</si>
  <si>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</si>
  <si>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</si>
  <si>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</si>
  <si>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</si>
  <si>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</si>
  <si>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</si>
  <si>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</si>
  <si>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</si>
  <si>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</si>
  <si>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</si>
  <si>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</si>
  <si>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</si>
  <si>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</si>
  <si>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</si>
  <si>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</si>
  <si>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</si>
  <si>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</si>
  <si>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</si>
  <si>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</si>
  <si>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</si>
  <si>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</si>
  <si>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</si>
  <si>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</si>
  <si>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</si>
  <si>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</si>
  <si>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</si>
  <si>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</si>
  <si>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</si>
  <si>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</si>
  <si>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</si>
  <si>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</si>
  <si>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</si>
  <si>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</si>
  <si>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</si>
  <si>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</si>
  <si>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</si>
  <si>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</si>
  <si>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</si>
  <si>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</si>
  <si>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</si>
  <si>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</si>
  <si>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</si>
  <si>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</si>
  <si>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</si>
  <si>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</si>
  <si>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</si>
  <si>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</si>
  <si>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</si>
  <si>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</si>
  <si>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</si>
  <si>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</si>
  <si>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</si>
  <si>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</si>
  <si>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</si>
  <si>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</si>
  <si>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</si>
  <si>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</si>
  <si>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</si>
  <si>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</si>
  <si>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</si>
  <si>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</si>
  <si>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</si>
  <si>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</si>
  <si>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</si>
  <si>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</si>
  <si>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</si>
  <si>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</si>
  <si>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</si>
  <si>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</si>
  <si>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</si>
  <si>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</si>
  <si>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</si>
  <si>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</si>
  <si>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</si>
  <si>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</si>
  <si>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</si>
  <si>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</si>
  <si>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</si>
  <si>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</si>
  <si>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</si>
  <si>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</si>
  <si>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</si>
  <si>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</si>
  <si>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</si>
  <si>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</si>
  <si>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</si>
  <si>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</si>
  <si>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</si>
  <si>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</si>
  <si>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</si>
  <si>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</si>
  <si>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</si>
  <si>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</si>
  <si>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</si>
  <si>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</si>
  <si>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</si>
  <si>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</si>
  <si>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</si>
  <si>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</si>
  <si>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</si>
  <si>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</si>
  <si>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</si>
  <si>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</si>
  <si>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</si>
  <si>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</si>
  <si>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</si>
  <si>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</si>
  <si>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</si>
  <si>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</si>
  <si>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</si>
  <si>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</si>
  <si>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</si>
  <si>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</si>
  <si>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</si>
  <si>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</si>
  <si>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</si>
  <si>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</si>
  <si>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</si>
  <si>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</si>
  <si>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</si>
  <si>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</si>
  <si>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</si>
  <si>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</si>
  <si>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</si>
  <si>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</si>
  <si>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</si>
  <si>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</si>
  <si>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</si>
  <si>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</si>
  <si>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</si>
  <si>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</si>
  <si>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</si>
  <si>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</si>
  <si>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</si>
  <si>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</si>
  <si>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</si>
  <si>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</si>
  <si>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</si>
  <si>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</si>
  <si>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</si>
  <si>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</si>
  <si>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</si>
  <si>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</si>
  <si>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</si>
  <si>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</si>
  <si>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</si>
  <si>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</si>
  <si>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</si>
  <si>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</si>
  <si>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</si>
  <si>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</si>
  <si>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</si>
  <si>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</si>
  <si>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</si>
  <si>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</si>
  <si>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</si>
  <si>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</si>
  <si>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</si>
  <si>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</si>
  <si>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</si>
  <si>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</si>
  <si>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</si>
  <si>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</si>
  <si>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</si>
  <si>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</si>
  <si>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</si>
  <si>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</si>
  <si>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</si>
  <si>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</si>
  <si>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</si>
  <si>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</si>
  <si>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</si>
  <si>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</si>
  <si>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</si>
  <si>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</si>
  <si>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</si>
  <si>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</si>
  <si>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</si>
  <si>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</si>
  <si>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</si>
  <si>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</si>
  <si>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</si>
  <si>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</si>
  <si>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</si>
  <si>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</si>
  <si>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</si>
  <si>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</si>
  <si>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</si>
  <si>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</si>
  <si>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</si>
  <si>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</si>
  <si>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</si>
  <si>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</si>
  <si>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</si>
  <si>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</si>
  <si>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</si>
  <si>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</si>
  <si>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</si>
  <si>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</si>
  <si>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</si>
  <si>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</si>
  <si>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</si>
  <si>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</si>
  <si>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</si>
  <si>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</si>
  <si>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</si>
  <si>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</si>
  <si>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</si>
  <si>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</si>
  <si>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</si>
  <si>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</si>
  <si>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</si>
  <si>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</si>
  <si>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</si>
  <si>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</si>
  <si>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</si>
  <si>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</si>
  <si>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</si>
  <si>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</si>
  <si>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</si>
  <si>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</si>
  <si>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</si>
  <si>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</si>
  <si>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</si>
  <si>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</si>
  <si>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</si>
  <si>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</si>
  <si>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</si>
  <si>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</si>
  <si>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</si>
  <si>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</si>
  <si>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</si>
  <si>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</si>
  <si>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</si>
  <si>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</si>
  <si>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</si>
  <si>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</si>
  <si>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</si>
  <si>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</si>
  <si>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</si>
  <si>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</si>
  <si>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</si>
  <si>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</si>
  <si>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</si>
  <si>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</si>
  <si>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</si>
  <si>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</si>
  <si>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</si>
  <si>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</si>
  <si>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</si>
  <si>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</si>
  <si>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</si>
  <si>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</si>
  <si>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</si>
  <si>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</si>
  <si>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</si>
  <si>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</si>
  <si>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</si>
  <si>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</si>
  <si>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</si>
  <si>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</si>
  <si>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</si>
  <si>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</si>
  <si>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</si>
  <si>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</si>
  <si>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</si>
  <si>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</si>
  <si>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</si>
  <si>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</si>
  <si>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</si>
  <si>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</si>
  <si>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</si>
  <si>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</si>
  <si>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</si>
  <si>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</si>
  <si>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</si>
  <si>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</si>
  <si>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</si>
  <si>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</si>
  <si>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</si>
  <si>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</si>
  <si>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</si>
  <si>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</si>
  <si>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</si>
  <si>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</si>
  <si>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</si>
  <si>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</si>
  <si>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</si>
  <si>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</si>
  <si>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</si>
  <si>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</si>
  <si>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</si>
  <si>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</si>
  <si>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</si>
  <si>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</si>
  <si>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</si>
  <si>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</si>
  <si>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</si>
  <si>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</si>
  <si>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</si>
  <si>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</si>
  <si>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</si>
  <si>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</si>
  <si>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</si>
  <si>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</si>
  <si>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</si>
  <si>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</si>
  <si>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</si>
  <si>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</si>
  <si>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</si>
  <si>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</si>
  <si>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</si>
  <si>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</si>
  <si>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</si>
  <si>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</si>
  <si>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</si>
  <si>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</si>
  <si>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</si>
  <si>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</si>
  <si>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</si>
  <si>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</si>
  <si>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</si>
  <si>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</si>
  <si>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</si>
  <si>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</si>
  <si>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</si>
  <si>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</si>
  <si>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</si>
  <si>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</si>
  <si>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</si>
  <si>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</si>
  <si>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</si>
  <si>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</si>
  <si>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</si>
  <si>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</si>
  <si>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</si>
  <si>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</si>
  <si>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</si>
  <si>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</si>
  <si>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</si>
  <si>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</si>
  <si>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</si>
  <si>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</si>
  <si>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</si>
  <si>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</si>
  <si>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</si>
  <si>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</si>
  <si>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</si>
  <si>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</si>
  <si>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</si>
  <si>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</si>
  <si>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</si>
  <si>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</si>
  <si>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</si>
  <si>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</si>
  <si>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</si>
  <si>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</si>
  <si>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</si>
  <si>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</si>
  <si>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</si>
  <si>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</si>
  <si>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</si>
  <si>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</si>
  <si>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</si>
  <si>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</si>
  <si>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</si>
  <si>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</si>
  <si>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</si>
  <si>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</si>
  <si>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</si>
  <si>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</si>
  <si>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</si>
  <si>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</si>
  <si>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</si>
  <si>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</si>
  <si>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</si>
  <si>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</si>
  <si>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</si>
  <si>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</si>
  <si>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</si>
  <si>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</si>
  <si>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</si>
  <si>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</si>
  <si>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</si>
  <si>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</si>
  <si>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</si>
  <si>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</si>
  <si>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</si>
  <si>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</si>
  <si>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</si>
  <si>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</si>
  <si>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</si>
  <si>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</si>
  <si>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</si>
  <si>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</si>
  <si>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</si>
  <si>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</si>
  <si>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</si>
  <si>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</si>
  <si>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</si>
  <si>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</si>
  <si>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</si>
  <si>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</si>
  <si>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</si>
  <si>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</si>
  <si>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</si>
  <si>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</si>
  <si>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</si>
  <si>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</si>
  <si>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</si>
  <si>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</si>
  <si>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</si>
  <si>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</si>
  <si>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</si>
  <si>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</si>
  <si>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</si>
  <si>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</si>
  <si>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</si>
  <si>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</si>
  <si>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</si>
  <si>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</si>
  <si>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</si>
  <si>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</si>
  <si>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</si>
  <si>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</si>
  <si>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</si>
  <si>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</si>
  <si>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</si>
  <si>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</si>
  <si>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</si>
  <si>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</si>
  <si>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</si>
  <si>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</si>
  <si>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</si>
  <si>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</si>
  <si>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</si>
  <si>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</si>
  <si>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</si>
  <si>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</si>
  <si>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</si>
  <si>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</si>
  <si>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</si>
  <si>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</si>
  <si>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</si>
  <si>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</si>
  <si>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</si>
  <si>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</si>
  <si>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</si>
  <si>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</si>
  <si>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</si>
  <si>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</si>
  <si>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</si>
  <si>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</si>
  <si>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</si>
  <si>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</si>
  <si>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</si>
  <si>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</si>
  <si>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</si>
  <si>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</si>
  <si>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</si>
  <si>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</si>
  <si>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</si>
  <si>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</si>
  <si>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</si>
  <si>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</si>
  <si>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</si>
  <si>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</si>
  <si>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</si>
  <si>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</si>
  <si>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</si>
  <si>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</si>
  <si>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</si>
  <si>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</si>
  <si>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</si>
  <si>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</si>
  <si>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</si>
  <si>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</si>
  <si>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</si>
  <si>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</si>
  <si>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</si>
  <si>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</si>
  <si>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</si>
  <si>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</si>
  <si>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</si>
  <si>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</si>
  <si>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</si>
  <si>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</si>
  <si>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</si>
  <si>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</si>
  <si>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</si>
  <si>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</si>
  <si>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</si>
  <si>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</si>
  <si>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</si>
  <si>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</si>
  <si>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</si>
  <si>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</si>
  <si>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</si>
  <si>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</si>
  <si>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</si>
  <si>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</si>
  <si>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</si>
  <si>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</si>
  <si>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</si>
  <si>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</si>
  <si>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</si>
  <si>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</si>
  <si>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</si>
  <si>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</si>
  <si>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</si>
  <si>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</si>
  <si>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</si>
  <si>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</si>
  <si>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</si>
  <si>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</si>
  <si>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</si>
  <si>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</si>
  <si>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</si>
  <si>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</si>
  <si>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</si>
  <si>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</si>
  <si>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</si>
  <si>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</si>
  <si>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</si>
  <si>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</si>
  <si>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</si>
  <si>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</si>
  <si>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</si>
  <si>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</si>
  <si>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</si>
  <si>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</si>
  <si>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</si>
  <si>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</si>
  <si>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</si>
  <si>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</si>
  <si>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</si>
  <si>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</si>
  <si>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</si>
  <si>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</si>
  <si>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</si>
  <si>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</si>
  <si>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</si>
  <si>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</si>
  <si>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</si>
  <si>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</si>
  <si>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</si>
  <si>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</si>
  <si>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</si>
  <si>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</si>
  <si>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</si>
  <si>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</si>
  <si>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</si>
  <si>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</si>
  <si>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</si>
  <si>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</si>
  <si>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</si>
  <si>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</si>
  <si>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</si>
  <si>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</si>
  <si>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</si>
  <si>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</si>
  <si>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</si>
  <si>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</si>
  <si>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</si>
  <si>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</si>
  <si>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</si>
  <si>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</si>
  <si>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</si>
  <si>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</si>
  <si>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</si>
  <si>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</si>
  <si>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</si>
  <si>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</si>
  <si>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</si>
  <si>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</si>
  <si>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</si>
  <si>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</si>
  <si>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</si>
  <si>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</si>
  <si>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</si>
  <si>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</si>
  <si>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</si>
  <si>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</si>
  <si>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</si>
  <si>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</si>
  <si>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</si>
  <si>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</si>
  <si>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</si>
  <si>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</si>
  <si>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</si>
  <si>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</si>
  <si>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</si>
  <si>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</si>
  <si>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</si>
  <si>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</si>
  <si>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</si>
  <si>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</si>
  <si>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</si>
  <si>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</si>
  <si>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</si>
  <si>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</si>
  <si>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</si>
  <si>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</si>
  <si>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</si>
  <si>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</si>
  <si>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</si>
  <si>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</si>
  <si>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</si>
  <si>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</si>
  <si>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</si>
  <si>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</si>
  <si>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</si>
  <si>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</si>
  <si>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</si>
  <si>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</si>
  <si>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</si>
  <si>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</si>
  <si>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</si>
  <si>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</si>
  <si>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</si>
  <si>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</si>
  <si>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</si>
  <si>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</si>
  <si>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</si>
  <si>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</si>
  <si>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</si>
  <si>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</si>
  <si>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</si>
  <si>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</si>
  <si>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</si>
  <si>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</si>
  <si>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</si>
  <si>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</si>
  <si>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</si>
  <si>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</si>
  <si>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</si>
  <si>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</si>
  <si>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</si>
  <si>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</si>
  <si>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</si>
  <si>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</si>
  <si>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</si>
  <si>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</si>
  <si>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</si>
  <si>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</si>
  <si>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</si>
  <si>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</si>
  <si>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</si>
  <si>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</si>
  <si>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</si>
  <si>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</si>
  <si>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</si>
  <si>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</si>
  <si>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</si>
  <si>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</si>
  <si>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</si>
  <si>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</si>
  <si>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</si>
  <si>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</si>
  <si>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</si>
  <si>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</si>
  <si>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</si>
  <si>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</si>
  <si>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</si>
  <si>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</si>
  <si>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</si>
  <si>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</si>
  <si>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</si>
  <si>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</si>
  <si>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</si>
  <si>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</si>
  <si>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</si>
  <si>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</si>
  <si>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</si>
  <si>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</si>
  <si>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</si>
  <si>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</si>
  <si>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</si>
  <si>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</si>
  <si>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</si>
  <si>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</si>
  <si>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</si>
  <si>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</si>
  <si>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</si>
  <si>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</si>
  <si>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</si>
  <si>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</si>
  <si>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</si>
  <si>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</si>
  <si>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</si>
  <si>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</si>
  <si>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</si>
  <si>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</si>
  <si>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</si>
  <si>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</si>
  <si>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</si>
  <si>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</si>
  <si>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</si>
  <si>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</si>
  <si>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</si>
  <si>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</si>
  <si>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</si>
  <si>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</si>
  <si>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</si>
  <si>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</si>
  <si>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</si>
  <si>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</si>
  <si>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</si>
  <si>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</si>
  <si>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</si>
  <si>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</si>
  <si>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</si>
  <si>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</si>
  <si>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</si>
  <si>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</si>
  <si>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</si>
  <si>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</si>
  <si>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</si>
  <si>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</si>
  <si>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</si>
  <si>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</si>
  <si>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</si>
  <si>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</si>
  <si>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</si>
  <si>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</si>
  <si>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</si>
  <si>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</si>
  <si>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</si>
  <si>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</si>
  <si>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</si>
  <si>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</si>
  <si>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</si>
  <si>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</si>
  <si>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</si>
  <si>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</si>
  <si>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</si>
  <si>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</si>
  <si>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</si>
  <si>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</si>
  <si>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</si>
  <si>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</si>
  <si>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</si>
  <si>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</si>
  <si>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</si>
  <si>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</si>
  <si>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</si>
  <si>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</si>
  <si>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</si>
  <si>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</si>
  <si>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</si>
  <si>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</si>
  <si>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</si>
  <si>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</si>
  <si>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</si>
  <si>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</si>
  <si>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</si>
  <si>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</si>
  <si>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</si>
  <si>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</si>
  <si>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</si>
  <si>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</si>
  <si>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</si>
  <si>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</si>
  <si>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</si>
  <si>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</si>
  <si>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</si>
  <si>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</si>
  <si>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</si>
  <si>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</si>
  <si>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</si>
  <si>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</si>
  <si>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</si>
  <si>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</si>
  <si>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</si>
  <si>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</si>
  <si>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</si>
  <si>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</si>
  <si>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</si>
  <si>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</si>
  <si>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</si>
  <si>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</si>
  <si>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</si>
  <si>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</si>
  <si>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</si>
  <si>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</si>
  <si>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</si>
  <si>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</si>
  <si>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</si>
  <si>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</si>
  <si>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</si>
  <si>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</si>
  <si>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</si>
  <si>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</si>
  <si>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</si>
  <si>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</si>
  <si>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</si>
  <si>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</si>
  <si>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</si>
  <si>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</si>
  <si>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</si>
  <si>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</si>
  <si>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</si>
  <si>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</si>
  <si>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</si>
  <si>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</si>
  <si>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</si>
  <si>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</si>
  <si>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</si>
  <si>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</si>
  <si>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</si>
  <si>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</si>
  <si>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</si>
  <si>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</si>
  <si>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</si>
  <si>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</si>
  <si>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</si>
  <si>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</si>
  <si>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</si>
  <si>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</si>
  <si>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</si>
  <si>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</si>
  <si>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</si>
  <si>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</si>
  <si>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</si>
  <si>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</si>
  <si>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</si>
  <si>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</si>
  <si>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</si>
  <si>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</si>
  <si>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</si>
  <si>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</si>
  <si>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</si>
  <si>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</si>
  <si>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</si>
  <si>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</si>
  <si>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</si>
  <si>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</si>
  <si>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</si>
  <si>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</si>
  <si>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</si>
  <si>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</si>
  <si>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</si>
  <si>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</si>
  <si>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</si>
  <si>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</si>
  <si>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</si>
  <si>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</si>
  <si>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</si>
  <si>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</si>
  <si>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</si>
  <si>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</si>
  <si>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</si>
  <si>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</si>
  <si>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</si>
  <si>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</si>
  <si>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</si>
  <si>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</si>
  <si>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</si>
  <si>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</si>
  <si>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</si>
  <si>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</si>
  <si>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</si>
  <si>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</si>
  <si>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</si>
  <si>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</si>
  <si>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</si>
  <si>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</si>
  <si>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</si>
  <si>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</si>
  <si>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</si>
  <si>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</si>
  <si>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</si>
  <si>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</si>
  <si>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</si>
  <si>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</si>
  <si>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</si>
  <si>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</si>
  <si>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</si>
  <si>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</si>
  <si>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</si>
  <si>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</si>
  <si>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</si>
  <si>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</si>
  <si>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</si>
  <si>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</si>
  <si>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</si>
  <si>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</si>
  <si>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</si>
  <si>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</si>
  <si>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</si>
  <si>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</si>
  <si>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</si>
  <si>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</si>
  <si>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</si>
  <si>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</si>
  <si>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</si>
  <si>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</si>
  <si>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</si>
  <si>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</si>
  <si>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</si>
  <si>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</si>
  <si>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</si>
  <si>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</si>
  <si>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</si>
  <si>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</si>
  <si>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</si>
  <si>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</si>
  <si>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</si>
  <si>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</si>
  <si>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</si>
  <si>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</si>
  <si>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</si>
  <si>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</si>
  <si>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</si>
  <si>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</si>
  <si>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</si>
  <si>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</si>
  <si>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</si>
  <si>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</si>
  <si>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</si>
  <si>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</si>
  <si>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</si>
  <si>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</si>
  <si>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</si>
  <si>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</si>
  <si>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</si>
  <si>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</si>
  <si>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</si>
  <si>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</si>
  <si>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</si>
  <si>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</si>
  <si>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</si>
  <si>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</si>
  <si>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</si>
  <si>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</si>
  <si>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</si>
  <si>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</si>
  <si>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</si>
  <si>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</si>
  <si>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</si>
  <si>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</si>
  <si>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</si>
  <si>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</si>
  <si>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</si>
  <si>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</si>
  <si>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</si>
  <si>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</si>
  <si>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</si>
  <si>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</si>
  <si>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</si>
  <si>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</si>
  <si>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</si>
  <si>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</si>
  <si>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</si>
  <si>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</si>
  <si>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</si>
  <si>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</si>
  <si>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</si>
  <si>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</si>
  <si>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</si>
  <si>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</si>
  <si>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</si>
  <si>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</si>
  <si>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</si>
  <si>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</si>
  <si>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</si>
  <si>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</si>
  <si>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</si>
  <si>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</si>
  <si>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</si>
  <si>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</si>
  <si>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</si>
  <si>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</si>
  <si>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</si>
  <si>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</si>
  <si>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</si>
  <si>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</si>
  <si>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</si>
  <si>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</si>
  <si>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</si>
  <si>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</si>
  <si>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</si>
  <si>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</si>
  <si>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</si>
  <si>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</si>
  <si>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</si>
  <si>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</si>
  <si>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</si>
  <si>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</si>
  <si>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</si>
  <si>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</si>
  <si>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</si>
  <si>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</si>
  <si>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</si>
  <si>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</si>
  <si>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</si>
  <si>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</si>
  <si>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</si>
  <si>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</si>
  <si>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</si>
  <si>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</si>
  <si>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</si>
  <si>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</si>
  <si>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</si>
  <si>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</si>
  <si>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</si>
  <si>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</si>
  <si>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</si>
  <si>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</si>
  <si>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</si>
  <si>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</si>
  <si>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</si>
  <si>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</si>
  <si>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</si>
  <si>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</si>
  <si>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</si>
  <si>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</si>
  <si>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</si>
  <si>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</si>
  <si>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</si>
  <si>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</si>
  <si>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</si>
  <si>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</si>
  <si>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</si>
  <si>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</si>
  <si>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</si>
  <si>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</si>
  <si>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</si>
  <si>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</si>
  <si>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</si>
  <si>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</si>
  <si>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</si>
  <si>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</si>
  <si>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</si>
  <si>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</si>
  <si>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</si>
  <si>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</si>
  <si>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</si>
  <si>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</si>
  <si>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</si>
  <si>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</si>
  <si>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</si>
  <si>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</si>
  <si>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</si>
  <si>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</si>
  <si>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</si>
  <si>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</si>
  <si>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</si>
  <si>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</si>
  <si>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</si>
  <si>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</si>
  <si>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</si>
  <si>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</si>
  <si>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</si>
  <si>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</si>
  <si>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</si>
  <si>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</si>
  <si>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</si>
  <si>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</si>
  <si>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</si>
  <si>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</si>
  <si>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</si>
  <si>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</si>
  <si>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</si>
  <si>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</si>
  <si>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</si>
  <si>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</si>
  <si>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</si>
  <si>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</si>
  <si>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</si>
  <si>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</si>
  <si>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</si>
  <si>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</si>
  <si>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</si>
  <si>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</si>
  <si>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</si>
  <si>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</si>
  <si>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</si>
  <si>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</si>
  <si>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</si>
  <si>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</si>
  <si>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</si>
  <si>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</si>
  <si>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</si>
  <si>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</si>
  <si>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</si>
  <si>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</si>
  <si>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</si>
  <si>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</si>
  <si>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</si>
  <si>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</si>
  <si>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</si>
  <si>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</si>
  <si>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</si>
  <si>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</si>
  <si>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</si>
  <si>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</si>
  <si>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</si>
  <si>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</si>
  <si>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</si>
  <si>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</si>
  <si>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</si>
  <si>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</si>
  <si>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</si>
  <si>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</si>
  <si>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</si>
  <si>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</si>
  <si>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</si>
  <si>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</si>
  <si>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</si>
  <si>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</si>
  <si>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</si>
  <si>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</si>
  <si>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</si>
  <si>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</si>
  <si>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</si>
  <si>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</si>
  <si>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</si>
  <si>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</si>
  <si>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</si>
  <si>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</si>
  <si>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</si>
  <si>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</si>
  <si>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</si>
  <si>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</si>
  <si>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</si>
  <si>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</si>
  <si>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</si>
  <si>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</si>
  <si>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</si>
  <si>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</si>
  <si>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</si>
  <si>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</si>
  <si>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</si>
  <si>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</si>
  <si>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</si>
  <si>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</si>
  <si>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</si>
  <si>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</si>
  <si>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</si>
  <si>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</si>
  <si>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</si>
  <si>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</si>
  <si>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</si>
  <si>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</si>
  <si>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</si>
  <si>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</si>
  <si>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</si>
  <si>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</si>
  <si>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</si>
  <si>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</si>
  <si>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</si>
  <si>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</si>
  <si>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</si>
  <si>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</si>
  <si>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</si>
  <si>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</si>
  <si>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</si>
  <si>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</si>
  <si>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</si>
  <si>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</si>
  <si>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</si>
  <si>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</si>
  <si>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</si>
  <si>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</si>
  <si>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</si>
  <si>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</si>
  <si>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</si>
  <si>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</si>
  <si>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</si>
  <si>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</si>
  <si>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</si>
  <si>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</si>
  <si>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</si>
  <si>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</si>
  <si>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</si>
  <si>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</si>
  <si>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</si>
  <si>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</si>
  <si>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</si>
  <si>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</si>
  <si>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</si>
  <si>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</si>
  <si>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</si>
  <si>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</si>
  <si>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</si>
  <si>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</si>
  <si>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</si>
  <si>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</si>
  <si>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</si>
  <si>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</si>
  <si>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</si>
  <si>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</si>
  <si>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</si>
  <si>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</si>
  <si>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</si>
  <si>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</si>
  <si>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</si>
  <si>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</si>
  <si>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</si>
  <si>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</si>
  <si>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</si>
  <si>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</si>
  <si>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</si>
  <si>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</si>
  <si>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</si>
  <si>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</si>
  <si>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</si>
  <si>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</si>
  <si>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</si>
  <si>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</si>
  <si>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</si>
  <si>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</si>
  <si>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</si>
  <si>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</si>
  <si>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</si>
  <si>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</si>
  <si>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</si>
  <si>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</si>
  <si>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</si>
  <si>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</si>
  <si>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</si>
  <si>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</si>
  <si>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</si>
  <si>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</si>
  <si>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</si>
  <si>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</si>
  <si>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</si>
  <si>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</si>
  <si>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</si>
  <si>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</si>
  <si>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</si>
  <si>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</si>
  <si>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</si>
  <si>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</si>
  <si>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</si>
  <si>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</si>
  <si>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</si>
  <si>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</si>
  <si>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</si>
  <si>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</si>
  <si>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</si>
  <si>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</si>
  <si>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</si>
  <si>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</si>
  <si>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</si>
  <si>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</si>
  <si>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</si>
  <si>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</si>
  <si>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</si>
  <si>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</si>
  <si>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</si>
  <si>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</si>
  <si>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</si>
  <si>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</si>
  <si>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</si>
  <si>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</si>
  <si>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</si>
  <si>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</si>
  <si>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</si>
  <si>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</si>
  <si>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</si>
  <si>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</si>
  <si>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</si>
  <si>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</si>
  <si>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</si>
  <si>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</si>
  <si>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</si>
  <si>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</si>
  <si>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</si>
  <si>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</si>
  <si>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</si>
  <si>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</si>
  <si>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</si>
  <si>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</si>
  <si>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</si>
  <si>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</si>
  <si>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</si>
  <si>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</si>
  <si>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</si>
  <si>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</si>
  <si>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</si>
  <si>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</si>
  <si>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</si>
  <si>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</si>
  <si>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</si>
  <si>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</si>
  <si>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</si>
  <si>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</si>
  <si>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</si>
  <si>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</si>
  <si>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</si>
  <si>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</si>
  <si>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</si>
  <si>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</si>
  <si>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</si>
  <si>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</si>
  <si>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</si>
  <si>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</si>
  <si>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</si>
  <si>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</si>
  <si>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</si>
  <si>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</si>
  <si>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</si>
  <si>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</si>
  <si>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</si>
  <si>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</si>
  <si>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</si>
  <si>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</si>
  <si>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</si>
  <si>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</si>
  <si>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</si>
  <si>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</si>
  <si>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</si>
  <si>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</si>
  <si>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</si>
  <si>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</si>
  <si>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</si>
  <si>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</si>
  <si>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</si>
  <si>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</si>
  <si>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</si>
  <si>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</si>
  <si>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</si>
  <si>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</si>
  <si>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</si>
  <si>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</si>
  <si>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</si>
  <si>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</si>
  <si>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</si>
  <si>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</si>
  <si>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</si>
  <si>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</si>
  <si>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</si>
  <si>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</si>
  <si>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</si>
  <si>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</si>
  <si>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</si>
  <si>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</si>
  <si>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</si>
  <si>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</si>
  <si>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</si>
  <si>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</si>
  <si>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</si>
  <si>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</si>
  <si>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</si>
  <si>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</si>
  <si>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</si>
  <si>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</si>
  <si>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</si>
  <si>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</si>
  <si>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</si>
  <si>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</si>
  <si>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</si>
  <si>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</si>
  <si>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</si>
  <si>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</si>
  <si>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</si>
  <si>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</si>
  <si>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</si>
  <si>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</si>
  <si>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</si>
  <si>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</si>
  <si>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</si>
  <si>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</si>
  <si>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</si>
  <si>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</si>
  <si>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</si>
  <si>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</si>
  <si>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</si>
  <si>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</si>
  <si>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</si>
  <si>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</si>
  <si>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</si>
  <si>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</si>
  <si>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</si>
  <si>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</si>
  <si>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</si>
  <si>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</si>
  <si>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</si>
  <si>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</si>
  <si>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</si>
  <si>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</si>
  <si>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</si>
  <si>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</si>
  <si>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</si>
  <si>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</si>
  <si>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</si>
  <si>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</si>
  <si>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</si>
  <si>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</si>
  <si>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</si>
  <si>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</si>
  <si>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</si>
  <si>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</si>
  <si>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</si>
  <si>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</si>
  <si>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</si>
  <si>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</si>
  <si>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</si>
  <si>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</si>
  <si>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</si>
  <si>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</si>
  <si>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</si>
  <si>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</si>
  <si>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</si>
  <si>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</si>
  <si>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</si>
  <si>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</si>
  <si>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</si>
  <si>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</si>
  <si>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</si>
  <si>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</si>
  <si>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</si>
  <si>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</si>
  <si>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</si>
  <si>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</si>
  <si>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</si>
  <si>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</si>
  <si>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</si>
  <si>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</si>
  <si>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</si>
  <si>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</si>
  <si>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</si>
  <si>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</si>
  <si>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</si>
  <si>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</si>
  <si>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</si>
  <si>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</si>
  <si>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</si>
  <si>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</si>
  <si>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</si>
  <si>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</si>
  <si>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</si>
  <si>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</si>
  <si>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</si>
  <si>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</si>
  <si>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</si>
  <si>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</si>
  <si>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</si>
  <si>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</si>
  <si>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</si>
  <si>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</si>
  <si>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</si>
  <si>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</si>
  <si>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</si>
  <si>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</si>
  <si>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</si>
  <si>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</si>
  <si>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</si>
  <si>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</si>
  <si>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</si>
  <si>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</si>
  <si>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</si>
  <si>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</si>
  <si>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</si>
  <si>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</si>
  <si>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</si>
  <si>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</si>
  <si>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</si>
  <si>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</si>
  <si>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</si>
  <si>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</si>
  <si>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</si>
  <si>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</si>
  <si>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</si>
  <si>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</si>
  <si>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</si>
  <si>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</si>
  <si>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</si>
  <si>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</si>
  <si>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</si>
  <si>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</si>
  <si>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</si>
  <si>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</si>
  <si>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</si>
  <si>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</si>
  <si>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</si>
  <si>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</si>
  <si>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</si>
  <si>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</si>
  <si>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</si>
  <si>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</si>
  <si>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</si>
  <si>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</si>
  <si>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</si>
  <si>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</si>
  <si>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</si>
  <si>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</si>
  <si>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</si>
  <si>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</si>
  <si>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</si>
  <si>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</si>
  <si>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</si>
  <si>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</si>
  <si>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</si>
  <si>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</si>
  <si>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</si>
  <si>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</si>
  <si>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</si>
  <si>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</si>
  <si>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</si>
  <si>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</si>
  <si>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</si>
  <si>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</si>
  <si>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</si>
  <si>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</si>
  <si>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</si>
  <si>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</si>
  <si>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</si>
  <si>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</si>
  <si>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</si>
  <si>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</si>
  <si>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</si>
  <si>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</si>
  <si>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</si>
  <si>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</si>
  <si>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</si>
  <si>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</si>
  <si>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</si>
  <si>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</si>
  <si>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</si>
  <si>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</si>
  <si>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</si>
  <si>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</si>
  <si>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</si>
  <si>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</si>
  <si>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</si>
  <si>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</si>
  <si>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</si>
  <si>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</si>
  <si>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</si>
  <si>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</si>
  <si>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</si>
  <si>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</si>
  <si>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</si>
  <si>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</si>
  <si>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</si>
  <si>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</si>
  <si>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</si>
  <si>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</si>
  <si>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</si>
  <si>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</si>
  <si>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</si>
  <si>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</si>
  <si>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</si>
  <si>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</si>
  <si>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</si>
  <si>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</si>
  <si>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</si>
  <si>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</si>
  <si>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</si>
  <si>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</si>
  <si>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</si>
  <si>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</si>
  <si>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</si>
  <si>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</si>
  <si>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</si>
  <si>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</si>
  <si>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</si>
  <si>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</si>
  <si>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</si>
  <si>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</si>
  <si>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</si>
  <si>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</si>
  <si>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</si>
  <si>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</si>
  <si>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</si>
  <si>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</si>
  <si>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</si>
  <si>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</si>
  <si>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</si>
  <si>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</si>
  <si>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</si>
  <si>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</si>
  <si>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</si>
  <si>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</si>
  <si>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</si>
  <si>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</si>
  <si>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</si>
  <si>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</si>
  <si>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</si>
  <si>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</si>
  <si>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</si>
  <si>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</si>
  <si>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</si>
  <si>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</si>
  <si>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</si>
  <si>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</si>
  <si>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</si>
  <si>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</si>
  <si>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</si>
  <si>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</si>
  <si>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</si>
  <si>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</si>
  <si>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</si>
  <si>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</si>
  <si>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</si>
  <si>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</si>
  <si>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</si>
  <si>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</si>
  <si>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</si>
  <si>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</si>
  <si>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</si>
  <si>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</si>
  <si>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</si>
  <si>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</si>
  <si>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</si>
  <si>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</si>
  <si>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</si>
  <si>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</si>
  <si>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</si>
  <si>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</si>
  <si>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</si>
  <si>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</si>
  <si>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</si>
  <si>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</si>
  <si>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</si>
  <si>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</si>
  <si>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</si>
  <si>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</si>
  <si>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</si>
  <si>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</si>
  <si>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</si>
  <si>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</si>
  <si>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</si>
  <si>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</si>
  <si>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</si>
  <si>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</si>
  <si>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</si>
  <si>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</si>
  <si>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</si>
  <si>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</si>
  <si>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</si>
  <si>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</si>
  <si>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</si>
  <si>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</si>
  <si>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</si>
  <si>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</si>
  <si>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</si>
  <si>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</si>
  <si>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</si>
  <si>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</si>
  <si>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</si>
  <si>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</si>
  <si>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</si>
  <si>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</si>
  <si>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</si>
  <si>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</si>
  <si>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</si>
  <si>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</si>
  <si>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</si>
  <si>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</si>
  <si>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</si>
  <si>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</si>
  <si>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</si>
  <si>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</si>
  <si>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</si>
  <si>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</si>
  <si>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</si>
  <si>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</si>
  <si>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</si>
  <si>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</si>
  <si>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</si>
  <si>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</si>
  <si>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</si>
  <si>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</si>
  <si>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</si>
  <si>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</si>
  <si>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</si>
  <si>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</si>
  <si>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</si>
  <si>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</si>
  <si>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</si>
  <si>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</si>
  <si>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</si>
  <si>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</si>
  <si>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</si>
  <si>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</si>
  <si>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</si>
  <si>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</si>
  <si>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</si>
  <si>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</si>
  <si>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</si>
  <si>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</si>
  <si>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</si>
  <si>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</si>
  <si>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</si>
  <si>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</si>
  <si>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</si>
  <si>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</si>
  <si>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</si>
  <si>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</si>
  <si>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</si>
  <si>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</si>
  <si>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</si>
  <si>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</si>
  <si>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</si>
  <si>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</si>
  <si>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</si>
  <si>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</si>
  <si>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</si>
  <si>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</si>
  <si>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</si>
  <si>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</si>
  <si>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</si>
  <si>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</si>
  <si>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</si>
  <si>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</si>
  <si>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</si>
  <si>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</si>
  <si>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</si>
  <si>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</si>
  <si>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</si>
  <si>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</si>
  <si>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</si>
  <si>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</si>
  <si>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</si>
  <si>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</si>
  <si>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</si>
  <si>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</si>
  <si>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</si>
  <si>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</si>
  <si>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</si>
  <si>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</si>
  <si>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</si>
  <si>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</si>
  <si>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</si>
  <si>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</si>
  <si>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</si>
  <si>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</si>
  <si>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</si>
  <si>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</si>
  <si>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</si>
  <si>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</si>
  <si>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</si>
  <si>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</si>
  <si>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</si>
  <si>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</si>
  <si>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</si>
  <si>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</si>
  <si>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</si>
  <si>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</si>
  <si>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</si>
  <si>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</si>
  <si>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</si>
  <si>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</si>
  <si>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</si>
  <si>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</si>
  <si>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</si>
  <si>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</si>
  <si>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</si>
  <si>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</si>
  <si>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</si>
  <si>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</si>
  <si>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</si>
  <si>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</si>
  <si>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</si>
  <si>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</si>
  <si>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</si>
  <si>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</si>
  <si>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</si>
  <si>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</si>
  <si>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</si>
  <si>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</si>
  <si>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</si>
  <si>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</si>
  <si>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</si>
  <si>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</si>
  <si>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</si>
  <si>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</si>
  <si>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</si>
  <si>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</si>
  <si>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</si>
  <si>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</si>
  <si>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</si>
  <si>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</si>
  <si>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</si>
  <si>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</si>
  <si>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</si>
  <si>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</si>
  <si>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</si>
  <si>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</si>
  <si>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</si>
  <si>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</si>
  <si>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</si>
  <si>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</si>
  <si>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</si>
  <si>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</si>
  <si>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</si>
  <si>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</si>
  <si>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</si>
  <si>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</si>
  <si>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</si>
  <si>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</si>
  <si>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</si>
  <si>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</si>
  <si>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</si>
  <si>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</si>
  <si>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</si>
  <si>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</si>
  <si>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</si>
  <si>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</si>
  <si>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</si>
  <si>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</si>
  <si>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</si>
  <si>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</si>
  <si>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</si>
  <si>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</si>
  <si>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</si>
  <si>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</si>
  <si>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</si>
  <si>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</si>
  <si>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</si>
  <si>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</si>
  <si>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</si>
  <si>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</si>
  <si>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</si>
  <si>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</si>
  <si>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</si>
  <si>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</si>
  <si>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</si>
  <si>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</si>
  <si>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</si>
  <si>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</si>
  <si>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</si>
  <si>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</si>
  <si>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</si>
  <si>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</si>
  <si>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</si>
  <si>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</si>
  <si>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</si>
  <si>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</si>
  <si>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</si>
  <si>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</si>
  <si>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</si>
  <si>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</si>
  <si>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</si>
  <si>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</si>
  <si>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</si>
  <si>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</si>
  <si>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</si>
  <si>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</si>
  <si>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</si>
  <si>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</si>
  <si>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</si>
  <si>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</si>
  <si>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</si>
  <si>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</si>
  <si>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</si>
  <si>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</si>
  <si>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</si>
  <si>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</si>
  <si>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</si>
  <si>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</si>
  <si>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</si>
  <si>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</si>
  <si>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</si>
  <si>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</si>
  <si>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</si>
  <si>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</si>
  <si>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</si>
  <si>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</si>
  <si>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</si>
  <si>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</si>
  <si>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</si>
  <si>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</si>
  <si>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</si>
  <si>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</si>
  <si>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</si>
  <si>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</si>
  <si>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</si>
  <si>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</si>
  <si>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</si>
  <si>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</si>
  <si>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</si>
  <si>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</si>
  <si>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</si>
  <si>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</si>
  <si>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</si>
  <si>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</si>
  <si>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</si>
  <si>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</si>
  <si>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</si>
  <si>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</si>
  <si>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</si>
  <si>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</si>
  <si>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</si>
  <si>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</si>
  <si>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</si>
  <si>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</si>
  <si>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</si>
  <si>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</si>
  <si>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</si>
  <si>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</si>
  <si>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</si>
  <si>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</si>
  <si>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</si>
  <si>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</si>
  <si>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</si>
  <si>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</si>
  <si>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</si>
  <si>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</si>
  <si>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</si>
  <si>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</si>
  <si>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</si>
  <si>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</si>
  <si>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</si>
  <si>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</si>
  <si>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</si>
  <si>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</si>
  <si>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</si>
  <si>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</si>
  <si>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</si>
  <si>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</si>
  <si>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</si>
  <si>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</si>
  <si>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</si>
  <si>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</si>
  <si>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</si>
  <si>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</si>
  <si>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</si>
  <si>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</si>
  <si>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</si>
  <si>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</si>
  <si>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</si>
  <si>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</si>
  <si>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</si>
  <si>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</si>
  <si>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</si>
  <si>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</si>
  <si>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</si>
  <si>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</si>
  <si>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</si>
  <si>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</si>
  <si>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</si>
  <si>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</si>
  <si>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</si>
  <si>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</si>
  <si>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</si>
  <si>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</si>
  <si>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</si>
  <si>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</si>
  <si>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</si>
  <si>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</si>
  <si>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</si>
  <si>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</si>
  <si>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</si>
  <si>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</si>
  <si>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</si>
  <si>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</si>
  <si>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</si>
  <si>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</si>
  <si>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</si>
  <si>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</si>
  <si>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</si>
  <si>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</si>
  <si>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</si>
  <si>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</si>
  <si>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</si>
  <si>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</si>
  <si>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</si>
  <si>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</si>
  <si>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</si>
  <si>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</si>
  <si>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</si>
  <si>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</si>
  <si>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</si>
  <si>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</si>
  <si>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</si>
  <si>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</si>
  <si>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</si>
  <si>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</si>
  <si>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</si>
  <si>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</si>
  <si>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</si>
  <si>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</si>
  <si>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</si>
  <si>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</si>
  <si>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</si>
  <si>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</si>
  <si>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</si>
  <si>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</si>
  <si>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</si>
  <si>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</si>
  <si>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</si>
  <si>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</si>
  <si>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</si>
  <si>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</si>
  <si>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</si>
  <si>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</si>
  <si>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</si>
  <si>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</si>
  <si>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</si>
  <si>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</si>
  <si>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</si>
  <si>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</si>
  <si>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</si>
  <si>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</si>
  <si>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</si>
  <si>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</si>
  <si>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</si>
  <si>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</si>
  <si>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</si>
  <si>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</si>
  <si>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</si>
  <si>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</si>
  <si>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</si>
  <si>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</si>
  <si>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</si>
  <si>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</si>
  <si>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</si>
  <si>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</si>
  <si>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</si>
  <si>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</si>
  <si>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</si>
  <si>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</si>
  <si>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</si>
  <si>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</si>
  <si>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</si>
  <si>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</si>
  <si>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</si>
  <si>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</si>
  <si>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</si>
  <si>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</si>
  <si>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</si>
  <si>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</si>
  <si>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</si>
  <si>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</si>
  <si>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</si>
  <si>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</si>
  <si>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</si>
  <si>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</si>
  <si>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</si>
  <si>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</si>
  <si>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</si>
  <si>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</si>
  <si>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</si>
  <si>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</si>
  <si>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</si>
  <si>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</si>
  <si>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</si>
  <si>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</si>
  <si>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</si>
  <si>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</si>
  <si>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</si>
  <si>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</si>
  <si>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</si>
  <si>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</si>
  <si>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</si>
  <si>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</si>
  <si>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</si>
  <si>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</si>
  <si>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</si>
  <si>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</si>
  <si>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</si>
  <si>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</si>
  <si>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</si>
  <si>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</si>
  <si>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</si>
  <si>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</si>
  <si>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</si>
  <si>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</si>
  <si>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</si>
  <si>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</si>
  <si>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</si>
  <si>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</si>
  <si>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</si>
  <si>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</si>
  <si>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</si>
  <si>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</si>
  <si>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</si>
  <si>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</si>
  <si>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</si>
  <si>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</si>
  <si>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</si>
  <si>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</si>
  <si>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</si>
  <si>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</si>
  <si>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</si>
  <si>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</si>
  <si>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</si>
  <si>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</si>
  <si>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</si>
  <si>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</si>
  <si>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</si>
  <si>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</si>
  <si>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</si>
  <si>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</si>
  <si>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</si>
  <si>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</si>
  <si>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</si>
  <si>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</si>
  <si>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</si>
  <si>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</si>
  <si>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</si>
  <si>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</si>
  <si>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</si>
  <si>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</si>
  <si>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</si>
  <si>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</si>
  <si>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</si>
  <si>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</si>
  <si>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</si>
  <si>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</si>
  <si>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</si>
  <si>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</si>
  <si>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</si>
  <si>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</si>
  <si>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</si>
  <si>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</si>
  <si>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</si>
  <si>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</si>
  <si>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</si>
  <si>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</si>
  <si>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</si>
  <si>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</si>
  <si>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</si>
  <si>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</si>
  <si>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</si>
  <si>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</si>
  <si>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</si>
  <si>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</si>
  <si>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</si>
  <si>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</si>
  <si>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</si>
  <si>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</si>
  <si>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</si>
  <si>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</si>
  <si>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</si>
  <si>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</si>
  <si>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</si>
  <si>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</si>
  <si>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</si>
  <si>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</si>
  <si>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</si>
  <si>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</si>
  <si>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</si>
  <si>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</si>
  <si>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</si>
  <si>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</si>
  <si>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</si>
  <si>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</si>
  <si>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</si>
  <si>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</si>
  <si>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</si>
  <si>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</si>
  <si>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</si>
  <si>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</si>
  <si>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</si>
  <si>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</si>
  <si>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</si>
  <si>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</si>
  <si>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</si>
  <si>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</si>
  <si>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</si>
  <si>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</si>
  <si>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</si>
  <si>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</si>
  <si>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</si>
  <si>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</si>
  <si>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</si>
  <si>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</si>
  <si>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</si>
  <si>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</si>
  <si>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</si>
  <si>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</si>
  <si>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</si>
  <si>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</si>
  <si>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</si>
  <si>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</si>
  <si>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</si>
  <si>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</si>
  <si>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</si>
  <si>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</si>
  <si>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</si>
  <si>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</si>
  <si>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</si>
  <si>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</si>
  <si>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</si>
  <si>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</si>
  <si>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</si>
  <si>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</si>
  <si>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</si>
  <si>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</si>
  <si>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</si>
  <si>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</si>
  <si>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</si>
  <si>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</si>
  <si>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</si>
  <si>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</si>
  <si>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</si>
  <si>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</si>
  <si>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</si>
  <si>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</si>
  <si>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</si>
  <si>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</si>
  <si>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</si>
  <si>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</si>
  <si>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</si>
  <si>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</si>
  <si>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</si>
  <si>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</si>
  <si>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</si>
  <si>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</si>
  <si>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</si>
  <si>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</si>
  <si>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</si>
  <si>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</si>
  <si>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</si>
  <si>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</si>
  <si>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</si>
  <si>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</si>
  <si>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</si>
  <si>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</si>
  <si>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</si>
  <si>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</si>
  <si>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</si>
  <si>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</si>
  <si>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</si>
  <si>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</si>
  <si>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</si>
  <si>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</si>
  <si>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</si>
  <si>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</si>
  <si>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</si>
  <si>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</si>
  <si>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</si>
  <si>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</si>
  <si>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</si>
  <si>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</si>
  <si>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</si>
  <si>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</si>
  <si>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</si>
  <si>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</si>
  <si>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</si>
  <si>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</si>
  <si>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</si>
  <si>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</si>
  <si>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</si>
  <si>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</si>
  <si>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</si>
  <si>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</si>
  <si>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</si>
  <si>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</si>
  <si>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</si>
  <si>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</si>
  <si>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</si>
  <si>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</si>
  <si>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</si>
  <si>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</si>
  <si>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</si>
  <si>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</si>
  <si>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</si>
  <si>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</si>
  <si>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</si>
  <si>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</si>
  <si>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</si>
  <si>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</si>
  <si>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</si>
  <si>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</si>
  <si>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</si>
  <si>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</si>
  <si>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</si>
  <si>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</si>
  <si>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</si>
  <si>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</si>
  <si>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</si>
  <si>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</si>
  <si>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</si>
  <si>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</si>
  <si>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</si>
  <si>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</si>
  <si>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</si>
  <si>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</si>
  <si>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</si>
  <si>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</si>
  <si>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</si>
  <si>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</si>
  <si>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</si>
  <si>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</si>
  <si>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</si>
  <si>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</si>
  <si>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</si>
  <si>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</si>
  <si>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</si>
  <si>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</si>
  <si>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</si>
  <si>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</si>
  <si>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</si>
  <si>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</si>
  <si>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</si>
  <si>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</si>
  <si>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</si>
  <si>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</si>
  <si>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</si>
  <si>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</si>
  <si>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</si>
  <si>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</si>
  <si>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</si>
  <si>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</si>
  <si>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</si>
  <si>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</si>
  <si>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</si>
  <si>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</si>
  <si>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</si>
  <si>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</si>
  <si>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</si>
  <si>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</si>
  <si>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</si>
  <si>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</si>
  <si>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</si>
  <si>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</si>
  <si>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</si>
  <si>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</si>
  <si>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</si>
  <si>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</si>
  <si>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</si>
  <si>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</si>
  <si>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</si>
  <si>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</si>
  <si>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</si>
  <si>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</si>
  <si>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</si>
  <si>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</si>
  <si>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</si>
  <si>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</si>
  <si>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</si>
  <si>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</si>
  <si>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</si>
  <si>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</si>
  <si>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</si>
  <si>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</si>
  <si>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</si>
  <si>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</si>
  <si>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</si>
  <si>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</si>
  <si>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</si>
  <si>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</si>
  <si>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</si>
  <si>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</si>
  <si>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</si>
  <si>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</si>
  <si>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</si>
  <si>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</si>
  <si>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</si>
  <si>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</si>
  <si>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</si>
  <si>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</si>
  <si>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</si>
  <si>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</si>
  <si>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</si>
  <si>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</si>
  <si>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</si>
  <si>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</si>
  <si>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</si>
  <si>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</si>
  <si>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</si>
  <si>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</si>
  <si>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</si>
  <si>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</si>
  <si>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</si>
  <si>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</si>
  <si>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</si>
  <si>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</si>
  <si>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</si>
  <si>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</si>
  <si>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</si>
  <si>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</si>
  <si>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</si>
  <si>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</si>
  <si>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</si>
  <si>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</si>
  <si>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</si>
  <si>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</si>
  <si>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</si>
  <si>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</si>
  <si>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</si>
  <si>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</si>
  <si>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</si>
  <si>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</si>
  <si>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</si>
  <si>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</si>
  <si>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</si>
  <si>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</si>
  <si>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</si>
  <si>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</si>
  <si>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</si>
  <si>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</si>
  <si>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</si>
  <si>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</si>
  <si>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</si>
  <si>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</si>
  <si>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</si>
  <si>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</si>
  <si>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</si>
  <si>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</si>
  <si>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</si>
  <si>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</si>
  <si>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</si>
  <si>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</si>
  <si>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</si>
  <si>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</si>
  <si>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</si>
  <si>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</si>
  <si>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</si>
  <si>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</si>
  <si>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</si>
  <si>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</si>
  <si>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</si>
  <si>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</si>
  <si>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</si>
  <si>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</si>
  <si>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</si>
  <si>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</si>
  <si>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</si>
  <si>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</si>
  <si>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</si>
  <si>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</si>
  <si>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</si>
  <si>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</si>
  <si>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</si>
  <si>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</si>
  <si>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</si>
  <si>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</si>
  <si>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</si>
  <si>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</si>
  <si>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</si>
  <si>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</si>
  <si>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</si>
  <si>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</si>
  <si>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</si>
  <si>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</si>
  <si>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</si>
  <si>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</si>
  <si>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</si>
  <si>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</si>
  <si>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</si>
  <si>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</si>
  <si>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</si>
  <si>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</si>
  <si>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</si>
  <si>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</si>
  <si>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</si>
  <si>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</si>
  <si>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</si>
  <si>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</si>
  <si>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</si>
  <si>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</si>
  <si>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</si>
  <si>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</si>
  <si>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</si>
  <si>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</si>
  <si>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</si>
  <si>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</si>
  <si>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</si>
  <si>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</si>
  <si>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</si>
  <si>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</si>
  <si>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</si>
  <si>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</si>
  <si>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</si>
  <si>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</si>
  <si>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</si>
  <si>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</si>
  <si>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</si>
  <si>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</si>
  <si>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</si>
  <si>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</si>
  <si>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</si>
  <si>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</si>
  <si>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</si>
  <si>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</si>
  <si>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</si>
  <si>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</si>
  <si>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</si>
  <si>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</si>
  <si>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</si>
  <si>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</si>
  <si>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</si>
  <si>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</si>
  <si>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</si>
  <si>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</si>
  <si>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</si>
  <si>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</si>
  <si>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</si>
  <si>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</si>
  <si>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</si>
  <si>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</si>
  <si>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</si>
  <si>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</si>
  <si>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</si>
  <si>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</si>
  <si>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</si>
  <si>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</si>
  <si>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</si>
  <si>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</si>
  <si>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</si>
  <si>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</si>
  <si>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</si>
  <si>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</si>
  <si>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</si>
  <si>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</si>
  <si>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</si>
  <si>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</si>
  <si>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</si>
  <si>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</si>
  <si>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</si>
  <si>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</si>
  <si>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</si>
  <si>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</si>
  <si>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</si>
  <si>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</si>
  <si>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</si>
  <si>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</si>
  <si>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</si>
  <si>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</si>
  <si>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</si>
  <si>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</si>
  <si>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</si>
  <si>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</si>
  <si>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</si>
  <si>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</si>
  <si>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</si>
  <si>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</si>
  <si>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</si>
  <si>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</si>
  <si>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</si>
  <si>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</si>
  <si>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</si>
  <si>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</si>
  <si>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</si>
  <si>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</si>
  <si>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</si>
  <si>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</si>
  <si>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</si>
  <si>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</si>
  <si>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</si>
  <si>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</si>
  <si>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</si>
  <si>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</si>
  <si>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</si>
  <si>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</si>
  <si>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</si>
  <si>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</si>
  <si>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</si>
  <si>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</si>
  <si>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</si>
  <si>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</si>
  <si>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</si>
  <si>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</si>
  <si>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</si>
  <si>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</si>
  <si>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</si>
  <si>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</si>
  <si>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</si>
  <si>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</si>
  <si>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</si>
  <si>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</si>
  <si>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</si>
  <si>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</si>
  <si>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</si>
  <si>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</si>
  <si>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</si>
  <si>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</si>
  <si>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</si>
  <si>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</si>
  <si>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</si>
  <si>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</si>
  <si>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</si>
  <si>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</si>
  <si>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</si>
  <si>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</si>
  <si>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</si>
  <si>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</si>
  <si>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</si>
  <si>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</si>
  <si>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</si>
  <si>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</si>
  <si>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</si>
  <si>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</si>
  <si>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</si>
  <si>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</si>
  <si>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</si>
  <si>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</si>
  <si>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</si>
  <si>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</si>
  <si>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</si>
  <si>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</si>
  <si>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</si>
  <si>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</si>
  <si>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</si>
  <si>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</si>
  <si>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</si>
  <si>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</si>
  <si>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</si>
  <si>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</si>
  <si>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</si>
  <si>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</si>
  <si>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</si>
  <si>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</si>
  <si>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</si>
  <si>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</si>
  <si>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</si>
  <si>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</si>
  <si>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</si>
  <si>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</si>
  <si>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</si>
  <si>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</si>
  <si>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</si>
  <si>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</si>
  <si>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</si>
  <si>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</si>
  <si>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</si>
  <si>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</si>
  <si>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</si>
  <si>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</si>
  <si>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</si>
  <si>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</si>
  <si>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</si>
  <si>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</si>
  <si>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</si>
  <si>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</si>
  <si>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</si>
  <si>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</si>
  <si>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</si>
  <si>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</si>
  <si>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</si>
  <si>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</si>
  <si>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</si>
  <si>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</si>
  <si>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</si>
  <si>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</si>
  <si>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</si>
  <si>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</si>
  <si>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</si>
  <si>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</si>
  <si>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</si>
  <si>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</si>
  <si>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</si>
  <si>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</si>
  <si>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</si>
  <si>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</si>
  <si>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</si>
  <si>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</si>
  <si>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</si>
  <si>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</si>
  <si>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</si>
  <si>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</si>
  <si>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</si>
  <si>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</si>
  <si>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</si>
  <si>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</si>
  <si>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</si>
  <si>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</si>
  <si>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</si>
  <si>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</si>
  <si>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</si>
  <si>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</si>
  <si>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</si>
  <si>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</si>
  <si>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</si>
  <si>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</si>
  <si>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</si>
  <si>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</si>
  <si>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</si>
  <si>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</si>
  <si>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</si>
  <si>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</si>
  <si>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</si>
  <si>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</si>
  <si>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</si>
  <si>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</si>
  <si>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</si>
  <si>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</si>
  <si>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</si>
  <si>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</si>
  <si>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</si>
  <si>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</si>
  <si>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</si>
  <si>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</si>
  <si>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</si>
  <si>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</si>
  <si>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</si>
  <si>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</si>
  <si>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</si>
  <si>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</si>
  <si>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</si>
  <si>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</si>
  <si>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</si>
  <si>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</si>
  <si>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</si>
  <si>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</si>
  <si>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</si>
  <si>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</si>
  <si>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</si>
  <si>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</si>
  <si>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</si>
  <si>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</si>
  <si>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</si>
  <si>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</si>
  <si>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</si>
  <si>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</si>
  <si>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</si>
  <si>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</si>
  <si>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</si>
  <si>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</si>
  <si>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</si>
  <si>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</si>
  <si>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</si>
  <si>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</si>
  <si>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</si>
  <si>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</si>
  <si>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</si>
  <si>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</si>
  <si>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</si>
  <si>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</si>
  <si>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</si>
  <si>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</si>
  <si>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</si>
  <si>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</si>
  <si>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</si>
  <si>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</si>
  <si>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</si>
  <si>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</si>
  <si>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</si>
  <si>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</si>
  <si>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</si>
  <si>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</si>
  <si>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</si>
  <si>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</si>
  <si>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</si>
  <si>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</si>
  <si>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</si>
  <si>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</si>
  <si>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</si>
  <si>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</si>
  <si>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</si>
  <si>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</si>
  <si>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</si>
  <si>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</si>
  <si>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</si>
  <si>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</si>
  <si>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</si>
  <si>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</si>
  <si>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</si>
  <si>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</si>
  <si>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</si>
  <si>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</si>
  <si>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</si>
  <si>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</si>
  <si>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</si>
  <si>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</si>
  <si>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</si>
  <si>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</si>
  <si>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</si>
  <si>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</si>
  <si>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</si>
  <si>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</si>
  <si>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</si>
  <si>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</si>
  <si>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</si>
  <si>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</si>
  <si>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</si>
  <si>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</si>
  <si>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</si>
  <si>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</si>
  <si>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</si>
  <si>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</si>
  <si>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</si>
  <si>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</si>
  <si>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</si>
  <si>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</si>
  <si>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</si>
  <si>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</si>
  <si>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</si>
  <si>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</si>
  <si>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</si>
  <si>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</si>
  <si>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</si>
  <si>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</si>
  <si>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</si>
  <si>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</si>
  <si>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</si>
  <si>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</si>
  <si>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</si>
  <si>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</si>
  <si>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</si>
  <si>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</si>
  <si>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</si>
  <si>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</si>
  <si>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</si>
  <si>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</si>
  <si>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</si>
  <si>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</si>
  <si>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</si>
  <si>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</si>
  <si>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</si>
  <si>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</si>
  <si>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</si>
  <si>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</si>
  <si>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</si>
  <si>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</si>
  <si>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</si>
  <si>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</si>
  <si>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</si>
  <si>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</si>
  <si>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</si>
  <si>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</si>
  <si>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</si>
  <si>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</si>
  <si>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</si>
  <si>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</si>
  <si>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</si>
  <si>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</si>
  <si>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</si>
  <si>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</si>
  <si>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</si>
  <si>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</si>
  <si>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</si>
  <si>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</si>
  <si>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</si>
  <si>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</si>
  <si>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</si>
  <si>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</si>
  <si>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</si>
  <si>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</si>
  <si>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</si>
  <si>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</si>
  <si>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</si>
  <si>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</si>
  <si>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</si>
  <si>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</si>
  <si>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</si>
  <si>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</si>
  <si>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</si>
  <si>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</si>
  <si>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</si>
  <si>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</si>
  <si>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</si>
  <si>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</si>
  <si>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</si>
  <si>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</si>
  <si>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</si>
  <si>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</si>
  <si>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</si>
  <si>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</si>
  <si>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</si>
  <si>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</si>
  <si>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</si>
  <si>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</si>
  <si>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</si>
  <si>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</si>
  <si>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</si>
  <si>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</si>
  <si>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</si>
  <si>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</si>
  <si>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</si>
  <si>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</si>
  <si>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</si>
  <si>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</si>
  <si>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</si>
  <si>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</si>
  <si>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</si>
  <si>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</si>
  <si>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</si>
  <si>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</si>
  <si>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</si>
  <si>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</si>
  <si>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</si>
  <si>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</si>
  <si>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</si>
  <si>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</si>
  <si>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</si>
  <si>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</si>
  <si>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</si>
  <si>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</si>
  <si>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</si>
  <si>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</si>
  <si>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</si>
  <si>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</si>
  <si>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</si>
  <si>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</si>
  <si>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</si>
  <si>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</si>
  <si>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</si>
  <si>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</si>
  <si>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</si>
  <si>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</si>
  <si>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</si>
  <si>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</si>
  <si>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</si>
  <si>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</si>
  <si>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</si>
  <si>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</si>
  <si>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</si>
  <si>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</si>
  <si>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</si>
  <si>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</si>
  <si>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</si>
  <si>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</si>
  <si>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</si>
  <si>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</si>
  <si>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</si>
  <si>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</si>
  <si>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</si>
  <si>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</si>
  <si>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</si>
  <si>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</si>
  <si>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</si>
  <si>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</si>
  <si>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</si>
  <si>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</si>
  <si>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</si>
  <si>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</si>
  <si>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</si>
  <si>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</si>
  <si>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</si>
  <si>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</si>
  <si>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</si>
  <si>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</si>
  <si>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</si>
  <si>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</si>
  <si>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</si>
  <si>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</si>
  <si>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</si>
  <si>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</si>
  <si>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</si>
  <si>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</si>
  <si>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</si>
  <si>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</si>
  <si>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</si>
  <si>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</si>
  <si>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</si>
  <si>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</si>
  <si>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</si>
  <si>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</si>
  <si>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</si>
  <si>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</si>
  <si>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</si>
  <si>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</si>
  <si>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</si>
  <si>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</si>
  <si>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</si>
  <si>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</si>
  <si>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</si>
  <si>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</si>
  <si>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</si>
  <si>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</si>
  <si>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</si>
  <si>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</si>
  <si>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</si>
  <si>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</si>
  <si>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</si>
  <si>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</si>
  <si>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</si>
  <si>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</si>
  <si>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</si>
  <si>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</si>
  <si>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</si>
  <si>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</si>
  <si>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</si>
  <si>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</si>
  <si>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</si>
  <si>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</si>
  <si>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</si>
  <si>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</si>
  <si>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</si>
  <si>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</si>
  <si>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</si>
  <si>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</si>
  <si>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</si>
  <si>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</si>
  <si>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</si>
  <si>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</si>
  <si>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</si>
  <si>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</si>
  <si>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</si>
  <si>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</si>
  <si>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</si>
  <si>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</si>
  <si>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</si>
  <si>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</si>
  <si>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</si>
  <si>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</si>
  <si>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</si>
  <si>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</si>
  <si>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</si>
  <si>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</si>
  <si>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</si>
  <si>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</si>
  <si>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</si>
  <si>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</si>
  <si>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</si>
  <si>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</si>
  <si>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</si>
  <si>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</si>
  <si>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</si>
  <si>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</si>
  <si>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</si>
  <si>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</si>
  <si>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</si>
  <si>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</si>
  <si>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</si>
  <si>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</si>
  <si>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</si>
  <si>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</si>
  <si>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</si>
  <si>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</si>
  <si>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</si>
  <si>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</si>
  <si>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</si>
  <si>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</si>
  <si>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</si>
  <si>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</si>
  <si>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</si>
  <si>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</si>
  <si>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</si>
  <si>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</si>
  <si>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</si>
  <si>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</si>
  <si>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</si>
  <si>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</si>
  <si>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</si>
  <si>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</si>
  <si>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</si>
  <si>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</si>
  <si>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</si>
  <si>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</si>
  <si>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</si>
  <si>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</si>
  <si>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</si>
  <si>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</si>
  <si>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</si>
  <si>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</si>
  <si>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</si>
  <si>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</si>
  <si>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</si>
  <si>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</si>
  <si>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</si>
  <si>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</si>
  <si>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</si>
  <si>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</si>
  <si>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</si>
  <si>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</si>
  <si>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</si>
  <si>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</si>
  <si>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</si>
  <si>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</si>
  <si>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</si>
  <si>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</si>
  <si>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</si>
  <si>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</si>
  <si>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</si>
  <si>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</si>
  <si>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</si>
  <si>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</si>
  <si>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</si>
  <si>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</si>
  <si>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</si>
  <si>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</si>
  <si>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</si>
  <si>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</si>
  <si>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</si>
  <si>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</si>
  <si>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</si>
  <si>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</si>
  <si>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</si>
  <si>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</si>
  <si>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</si>
  <si>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</si>
  <si>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</si>
  <si>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</si>
  <si>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</si>
  <si>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</si>
  <si>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</si>
  <si>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</si>
  <si>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</si>
  <si>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</si>
  <si>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</si>
  <si>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</si>
  <si>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</si>
  <si>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</si>
  <si>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</si>
  <si>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</si>
  <si>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</si>
  <si>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</si>
  <si>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</si>
  <si>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</si>
  <si>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</si>
  <si>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</si>
  <si>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</si>
  <si>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</si>
  <si>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</si>
  <si>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</si>
  <si>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</si>
  <si>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</si>
  <si>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</si>
  <si>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</si>
  <si>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</si>
  <si>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</si>
  <si>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</si>
  <si>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</si>
  <si>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</si>
  <si>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</si>
  <si>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</si>
  <si>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</si>
  <si>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</si>
  <si>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</si>
  <si>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</si>
  <si>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</si>
  <si>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</si>
  <si>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</si>
  <si>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</si>
  <si>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</si>
  <si>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</si>
  <si>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</si>
  <si>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</si>
  <si>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</si>
  <si>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</si>
  <si>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</si>
  <si>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</si>
  <si>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</si>
  <si>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</si>
  <si>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</si>
  <si>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</si>
  <si>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</si>
  <si>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</si>
  <si>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</si>
  <si>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</si>
  <si>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</si>
  <si>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</si>
  <si>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</si>
  <si>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</si>
  <si>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</si>
  <si>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</si>
  <si>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</si>
  <si>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</si>
  <si>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</si>
  <si>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</si>
  <si>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</si>
  <si>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</si>
  <si>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</si>
  <si>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</si>
  <si>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</si>
  <si>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</si>
  <si>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</si>
  <si>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</si>
  <si>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</si>
  <si>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</si>
  <si>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</si>
  <si>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</si>
  <si>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</si>
  <si>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</si>
  <si>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</si>
  <si>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</si>
  <si>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</si>
  <si>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</si>
  <si>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</si>
  <si>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</si>
  <si>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</si>
  <si>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</si>
  <si>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</si>
  <si>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</si>
  <si>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</si>
  <si>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</si>
  <si>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</si>
  <si>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</si>
  <si>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</si>
  <si>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</si>
  <si>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</si>
  <si>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</si>
  <si>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</si>
  <si>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</si>
  <si>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</si>
  <si>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</si>
  <si>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</si>
  <si>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</si>
  <si>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</si>
  <si>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</si>
  <si>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</si>
  <si>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</si>
  <si>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</si>
  <si>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</si>
  <si>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</si>
  <si>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</si>
  <si>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</si>
  <si>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</si>
  <si>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</si>
  <si>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</si>
  <si>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</si>
  <si>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</si>
  <si>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</si>
  <si>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</si>
  <si>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</si>
  <si>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</si>
  <si>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</si>
  <si>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</si>
  <si>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</si>
  <si>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</si>
  <si>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</si>
  <si>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</si>
  <si>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</si>
  <si>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</si>
  <si>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</si>
  <si>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</si>
  <si>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</si>
  <si>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</si>
  <si>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</si>
  <si>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</si>
  <si>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</si>
  <si>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</si>
  <si>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</si>
  <si>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</si>
  <si>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</si>
  <si>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</si>
  <si>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</si>
  <si>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</si>
  <si>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</si>
  <si>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</si>
  <si>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</si>
  <si>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</si>
  <si>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</si>
  <si>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</si>
  <si>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</si>
  <si>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</si>
  <si>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</si>
  <si>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</si>
  <si>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</si>
  <si>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</si>
  <si>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</si>
  <si>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</si>
  <si>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</si>
  <si>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</si>
  <si>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</si>
  <si>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</si>
  <si>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</si>
  <si>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</si>
  <si>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</si>
  <si>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</si>
  <si>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</si>
  <si>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</si>
  <si>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</si>
  <si>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</si>
  <si>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</si>
  <si>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</si>
  <si>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</si>
  <si>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</si>
  <si>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</si>
  <si>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</si>
  <si>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</si>
  <si>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</si>
  <si>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</si>
  <si>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</si>
  <si>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</si>
  <si>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</si>
  <si>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</si>
  <si>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</si>
  <si>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</si>
  <si>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</si>
  <si>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</si>
  <si>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</si>
  <si>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</si>
  <si>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</si>
  <si>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</si>
  <si>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</si>
  <si>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</si>
  <si>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</si>
  <si>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</si>
  <si>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</si>
  <si>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</si>
  <si>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</si>
  <si>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</si>
  <si>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</si>
  <si>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</si>
  <si>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</si>
  <si>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</si>
  <si>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</si>
  <si>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</si>
  <si>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</si>
  <si>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</si>
  <si>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</si>
  <si>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</si>
  <si>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</si>
  <si>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</si>
  <si>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</si>
  <si>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</si>
  <si>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</si>
  <si>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</si>
  <si>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</si>
  <si>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</si>
  <si>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</si>
  <si>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</si>
  <si>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</si>
  <si>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</si>
  <si>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</si>
  <si>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</si>
  <si>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</si>
  <si>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</si>
  <si>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</si>
  <si>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</si>
  <si>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</si>
  <si>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</si>
  <si>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</si>
  <si>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</si>
  <si>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</si>
  <si>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</si>
  <si>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</si>
  <si>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</si>
  <si>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</si>
  <si>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</si>
  <si>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</si>
  <si>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</si>
  <si>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</si>
  <si>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</si>
  <si>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</si>
  <si>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</si>
  <si>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</si>
  <si>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</si>
  <si>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</si>
  <si>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</si>
  <si>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</si>
  <si>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</si>
  <si>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</si>
  <si>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</si>
  <si>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</si>
  <si>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</si>
  <si>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</si>
  <si>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</si>
  <si>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</si>
  <si>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</si>
  <si>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</si>
  <si>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</si>
  <si>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</si>
  <si>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</si>
  <si>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</si>
  <si>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</si>
  <si>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</si>
  <si>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</si>
  <si>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</si>
  <si>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</si>
  <si>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</si>
  <si>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</si>
  <si>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</si>
  <si>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</si>
  <si>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</si>
  <si>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</si>
  <si>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</si>
  <si>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</si>
  <si>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</si>
  <si>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</si>
  <si>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</si>
  <si>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</si>
  <si>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</si>
  <si>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</si>
  <si>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</si>
  <si>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</si>
  <si>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</si>
  <si>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</si>
  <si>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</si>
  <si>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</si>
  <si>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</si>
  <si>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</si>
  <si>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</si>
  <si>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</si>
  <si>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</si>
  <si>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</si>
  <si>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</si>
  <si>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</si>
  <si>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</si>
  <si>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</si>
  <si>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</si>
  <si>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</si>
  <si>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</si>
  <si>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</si>
  <si>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</si>
  <si>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</si>
  <si>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</si>
  <si>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</si>
  <si>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</si>
  <si>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</si>
  <si>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</si>
  <si>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</si>
  <si>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</si>
  <si>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</si>
  <si>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</si>
  <si>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</si>
  <si>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</si>
  <si>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</si>
  <si>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</si>
  <si>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</si>
  <si>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</si>
  <si>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</si>
  <si>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</si>
  <si>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</si>
  <si>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</si>
  <si>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</si>
  <si>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</si>
  <si>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</si>
  <si>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</si>
  <si>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</si>
  <si>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</si>
  <si>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</si>
  <si>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</si>
  <si>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</si>
  <si>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</si>
  <si>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</si>
  <si>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</si>
  <si>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</si>
  <si>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</si>
  <si>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</si>
  <si>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</si>
  <si>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</si>
  <si>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</si>
  <si>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</si>
  <si>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</si>
  <si>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</si>
  <si>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</si>
  <si>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</si>
  <si>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</si>
  <si>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</si>
  <si>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</si>
  <si>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</si>
  <si>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</si>
  <si>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</si>
  <si>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</si>
  <si>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</si>
  <si>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</si>
  <si>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</si>
  <si>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</si>
  <si>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</si>
  <si>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</si>
  <si>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</si>
  <si>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</si>
  <si>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</si>
  <si>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</si>
  <si>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</si>
  <si>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</si>
  <si>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</si>
  <si>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</si>
  <si>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</si>
  <si>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</si>
  <si>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</si>
  <si>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</si>
  <si>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</si>
  <si>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</si>
  <si>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</si>
  <si>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</si>
  <si>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</si>
  <si>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</si>
  <si>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</si>
  <si>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</si>
  <si>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</si>
  <si>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</si>
  <si>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</si>
  <si>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</si>
  <si>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</si>
  <si>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</si>
  <si>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</si>
  <si>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</si>
  <si>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</si>
  <si>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</si>
  <si>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</si>
  <si>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</si>
  <si>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</si>
  <si>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</si>
  <si>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</si>
  <si>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</si>
  <si>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</si>
  <si>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</si>
  <si>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</si>
  <si>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</si>
  <si>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</si>
  <si>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</si>
  <si>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</si>
  <si>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</si>
  <si>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</si>
  <si>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</si>
  <si>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</si>
  <si>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</si>
  <si>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</si>
  <si>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</si>
  <si>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</si>
  <si>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</si>
  <si>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</si>
  <si>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</si>
  <si>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</si>
  <si>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</si>
  <si>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</si>
  <si>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</si>
  <si>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</si>
  <si>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</si>
  <si>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</si>
  <si>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</si>
  <si>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</si>
  <si>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</si>
  <si>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</si>
  <si>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</si>
  <si>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</si>
  <si>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</si>
  <si>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</si>
  <si>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</si>
  <si>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</si>
  <si>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</si>
  <si>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</si>
  <si>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</si>
  <si>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</si>
  <si>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</si>
  <si>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</si>
  <si>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</si>
  <si>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</si>
  <si>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</si>
  <si>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</si>
  <si>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</si>
  <si>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</si>
  <si>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</si>
  <si>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</si>
  <si>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</si>
  <si>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</si>
  <si>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</si>
  <si>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</si>
  <si>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</si>
  <si>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</si>
  <si>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</si>
  <si>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</si>
  <si>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</si>
  <si>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</si>
  <si>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</si>
  <si>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</si>
  <si>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</si>
  <si>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</si>
  <si>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</si>
  <si>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</si>
  <si>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</si>
  <si>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</si>
  <si>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</si>
  <si>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</si>
  <si>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</si>
  <si>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</si>
  <si>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</si>
  <si>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</si>
  <si>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</si>
  <si>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</si>
  <si>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</si>
  <si>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</si>
  <si>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</si>
  <si>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</si>
  <si>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</si>
  <si>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</si>
  <si>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</si>
  <si>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</si>
  <si>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</si>
  <si>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</si>
  <si>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</si>
  <si>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</si>
  <si>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</si>
  <si>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</si>
  <si>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</si>
  <si>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</si>
  <si>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</si>
  <si>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</si>
  <si>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</si>
  <si>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</si>
  <si>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</si>
  <si>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</si>
  <si>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</si>
  <si>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</si>
  <si>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</si>
  <si>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</si>
  <si>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</si>
  <si>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</si>
  <si>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</si>
  <si>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</si>
  <si>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</si>
  <si>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</si>
  <si>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</si>
  <si>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</si>
  <si>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</si>
  <si>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</si>
  <si>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</si>
  <si>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</si>
  <si>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</si>
  <si>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</si>
  <si>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</si>
  <si>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</si>
  <si>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</si>
  <si>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</si>
  <si>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</si>
  <si>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</si>
  <si>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</si>
  <si>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</si>
  <si>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</si>
  <si>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</si>
  <si>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</si>
  <si>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</si>
  <si>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</si>
  <si>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</si>
  <si>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</si>
  <si>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</si>
  <si>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</si>
  <si>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</si>
  <si>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</si>
  <si>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</si>
  <si>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</si>
  <si>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</si>
  <si>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</si>
  <si>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</si>
  <si>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</si>
  <si>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</si>
  <si>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</si>
  <si>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</si>
  <si>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</si>
  <si>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</si>
  <si>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</si>
  <si>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</si>
  <si>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</si>
  <si>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</si>
  <si>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</si>
  <si>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</si>
  <si>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</si>
  <si>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</si>
  <si>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</si>
  <si>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</si>
  <si>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</si>
  <si>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</si>
  <si>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</si>
  <si>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</si>
  <si>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</si>
  <si>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</si>
  <si>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</si>
  <si>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</si>
  <si>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</si>
  <si>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</si>
  <si>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</si>
  <si>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</si>
  <si>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</si>
  <si>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</si>
  <si>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</si>
  <si>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</si>
  <si>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</si>
  <si>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</si>
  <si>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</si>
  <si>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</si>
  <si>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</si>
  <si>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</si>
  <si>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</si>
  <si>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</si>
  <si>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</si>
  <si>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</si>
  <si>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</si>
  <si>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</si>
  <si>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</si>
  <si>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</si>
  <si>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</si>
  <si>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</si>
  <si>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</si>
  <si>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</si>
  <si>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</si>
  <si>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</si>
  <si>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</si>
  <si>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</si>
  <si>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</si>
  <si>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</si>
  <si>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</si>
  <si>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</si>
  <si>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</si>
  <si>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</si>
  <si>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</si>
  <si>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</si>
  <si>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</si>
  <si>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</si>
  <si>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</si>
  <si>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</si>
  <si>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</si>
  <si>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</si>
  <si>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</si>
  <si>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</si>
  <si>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</si>
  <si>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</si>
  <si>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</si>
  <si>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</si>
  <si>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</si>
  <si>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</si>
  <si>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</si>
  <si>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</si>
  <si>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</si>
  <si>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</si>
  <si>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</si>
  <si>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</si>
  <si>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</si>
  <si>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</si>
  <si>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</si>
  <si>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</si>
  <si>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</si>
  <si>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</si>
  <si>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</si>
  <si>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</si>
  <si>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</si>
  <si>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</si>
  <si>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</si>
  <si>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</si>
  <si>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</si>
  <si>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</si>
  <si>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</si>
  <si>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</si>
  <si>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</si>
  <si>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</si>
  <si>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</si>
  <si>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</si>
  <si>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</si>
  <si>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</si>
  <si>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</si>
  <si>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</si>
  <si>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</si>
  <si>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</si>
  <si>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</si>
  <si>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</si>
  <si>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</si>
  <si>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</si>
  <si>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</si>
  <si>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</si>
  <si>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</si>
  <si>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</si>
  <si>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</si>
  <si>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</si>
  <si>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</si>
  <si>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</si>
  <si>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</si>
  <si>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</si>
  <si>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</si>
  <si>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</si>
  <si>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</si>
  <si>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</si>
  <si>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</si>
  <si>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</si>
  <si>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</si>
  <si>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</si>
  <si>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</si>
  <si>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</si>
  <si>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</si>
  <si>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</si>
  <si>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</si>
  <si>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</si>
  <si>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</si>
  <si>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</si>
  <si>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</si>
  <si>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</si>
  <si>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</si>
  <si>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</si>
  <si>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</si>
  <si>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</si>
  <si>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</si>
  <si>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</si>
  <si>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</si>
  <si>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</si>
  <si>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</si>
  <si>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</si>
  <si>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</si>
  <si>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</si>
  <si>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</si>
  <si>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</si>
  <si>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</si>
  <si>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</si>
  <si>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</si>
  <si>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</si>
  <si>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</si>
  <si>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</si>
  <si>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</si>
  <si>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</si>
  <si>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</si>
  <si>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</si>
  <si>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</si>
  <si>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</si>
  <si>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</si>
  <si>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</si>
  <si>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</si>
  <si>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</si>
  <si>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</si>
  <si>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</si>
  <si>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</si>
  <si>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</si>
  <si>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</si>
  <si>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</si>
  <si>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</si>
  <si>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</si>
  <si>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</si>
  <si>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</si>
  <si>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</si>
  <si>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</si>
  <si>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</si>
  <si>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</si>
  <si>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</si>
  <si>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</si>
  <si>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</si>
  <si>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</si>
  <si>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</si>
  <si>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</si>
  <si>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</si>
  <si>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</si>
  <si>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</si>
  <si>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</si>
  <si>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</si>
  <si>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</si>
  <si>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</si>
  <si>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</si>
  <si>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</si>
  <si>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</si>
  <si>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</si>
  <si>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</si>
  <si>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</si>
  <si>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</si>
  <si>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</si>
  <si>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</si>
  <si>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</si>
  <si>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</si>
  <si>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</si>
  <si>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</si>
  <si>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</si>
  <si>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</si>
  <si>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</si>
  <si>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</si>
  <si>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</si>
  <si>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</si>
  <si>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</si>
  <si>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</si>
  <si>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</si>
  <si>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</si>
  <si>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</si>
  <si>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</si>
  <si>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</si>
  <si>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</si>
  <si>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</si>
  <si>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</si>
  <si>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</si>
  <si>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</si>
  <si>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</si>
  <si>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</si>
  <si>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</si>
  <si>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</si>
  <si>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</si>
  <si>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</si>
  <si>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</si>
  <si>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</si>
  <si>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</si>
  <si>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</si>
  <si>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</si>
  <si>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</si>
  <si>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</si>
  <si>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</si>
  <si>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</si>
  <si>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</si>
  <si>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</si>
  <si>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</si>
  <si>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</si>
  <si>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</si>
  <si>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</si>
  <si>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</si>
  <si>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</si>
  <si>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</si>
  <si>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</si>
  <si>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</si>
  <si>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</si>
  <si>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</si>
  <si>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</si>
  <si>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</si>
  <si>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</si>
  <si>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</si>
  <si>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</si>
  <si>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</si>
  <si>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</si>
  <si>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</si>
  <si>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</si>
  <si>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</si>
  <si>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</si>
  <si>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</si>
  <si>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</si>
  <si>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</si>
  <si>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</si>
  <si>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</si>
  <si>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</si>
  <si>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</si>
  <si>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</si>
  <si>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</si>
  <si>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</si>
  <si>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</si>
  <si>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</si>
  <si>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</si>
  <si>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</si>
  <si>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</si>
  <si>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</si>
  <si>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</si>
  <si>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</si>
  <si>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</si>
  <si>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</si>
  <si>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</si>
  <si>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</si>
  <si>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</si>
  <si>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</si>
  <si>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</si>
  <si>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</si>
  <si>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</si>
  <si>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</si>
  <si>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</si>
  <si>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</si>
  <si>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</si>
  <si>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</si>
  <si>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</si>
  <si>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</si>
  <si>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</si>
  <si>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</si>
  <si>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</si>
  <si>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</si>
  <si>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</si>
  <si>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</si>
  <si>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</si>
  <si>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</si>
  <si>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</si>
  <si>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</si>
  <si>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</si>
  <si>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</si>
  <si>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</si>
  <si>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</si>
  <si>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</si>
  <si>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</si>
  <si>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</si>
  <si>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</si>
  <si>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</si>
  <si>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</si>
  <si>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</si>
  <si>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</si>
  <si>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</si>
  <si>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</si>
  <si>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</si>
  <si>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</si>
  <si>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</si>
  <si>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</si>
  <si>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</si>
  <si>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</si>
  <si>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</si>
  <si>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</si>
  <si>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</si>
  <si>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</si>
  <si>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</si>
  <si>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</si>
  <si>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</si>
  <si>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</si>
  <si>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</si>
  <si>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</si>
  <si>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</si>
  <si>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</si>
  <si>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</si>
  <si>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</si>
  <si>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</si>
  <si>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</si>
  <si>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</si>
  <si>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</si>
  <si>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</si>
  <si>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</si>
  <si>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</si>
  <si>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</si>
  <si>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</si>
  <si>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</si>
  <si>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</si>
  <si>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</si>
  <si>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</si>
  <si>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</si>
  <si>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</si>
  <si>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</si>
  <si>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</si>
  <si>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</si>
  <si>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</si>
  <si>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</si>
  <si>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</si>
  <si>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</si>
  <si>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</si>
  <si>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</si>
  <si>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</si>
  <si>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</si>
  <si>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</si>
  <si>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</si>
  <si>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</si>
  <si>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</si>
  <si>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</si>
  <si>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</si>
  <si>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</si>
  <si>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</si>
  <si>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</si>
  <si>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</si>
  <si>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</si>
  <si>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</si>
  <si>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</si>
  <si>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</si>
  <si>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</si>
  <si>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</si>
  <si>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</si>
  <si>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</si>
  <si>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</si>
  <si>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</si>
  <si>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</si>
  <si>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</si>
  <si>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</si>
  <si>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</si>
  <si>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</si>
  <si>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</si>
  <si>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</si>
  <si>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</si>
  <si>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</si>
  <si>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</si>
  <si>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</si>
  <si>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</si>
  <si>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</si>
  <si>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</si>
  <si>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</si>
  <si>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</si>
  <si>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</si>
  <si>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</si>
  <si>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</si>
  <si>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</si>
  <si>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</si>
  <si>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</si>
  <si>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</si>
  <si>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</si>
  <si>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</si>
  <si>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</si>
  <si>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</si>
  <si>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</si>
  <si>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</si>
  <si>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</si>
  <si>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</si>
  <si>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</si>
  <si>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</si>
  <si>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</si>
  <si>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</si>
  <si>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</si>
  <si>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</si>
  <si>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</si>
  <si>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</si>
  <si>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</si>
  <si>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</si>
  <si>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</si>
  <si>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</si>
  <si>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</si>
  <si>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</si>
  <si>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</si>
  <si>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</si>
  <si>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</si>
  <si>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</si>
  <si>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</si>
  <si>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</si>
  <si>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</si>
  <si>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</si>
  <si>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</si>
  <si>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</si>
  <si>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</si>
  <si>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</si>
  <si>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</si>
  <si>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</si>
  <si>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</si>
  <si>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</si>
  <si>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</si>
  <si>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</si>
  <si>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</si>
  <si>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</si>
  <si>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</si>
  <si>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</si>
  <si>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</si>
  <si>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</si>
  <si>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</si>
  <si>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</si>
  <si>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</si>
  <si>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</si>
  <si>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</si>
  <si>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</si>
  <si>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</si>
  <si>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</si>
  <si>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</si>
  <si>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</si>
  <si>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</si>
  <si>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</si>
  <si>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</si>
  <si>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</si>
  <si>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</si>
  <si>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</si>
  <si>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</si>
  <si>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</si>
  <si>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</si>
  <si>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</si>
  <si>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</si>
  <si>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</si>
  <si>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</si>
  <si>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</si>
  <si>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</si>
  <si>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</si>
  <si>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</si>
  <si>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</si>
  <si>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</si>
  <si>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</si>
  <si>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</si>
  <si>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</si>
  <si>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</si>
  <si>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</si>
  <si>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</si>
  <si>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</si>
  <si>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</si>
  <si>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</si>
  <si>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</si>
  <si>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</si>
  <si>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</si>
  <si>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</si>
  <si>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</si>
  <si>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</si>
  <si>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</si>
  <si>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</si>
  <si>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</si>
  <si>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</si>
  <si>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</si>
  <si>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</si>
  <si>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</si>
  <si>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</si>
  <si>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</si>
  <si>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</si>
  <si>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</si>
  <si>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</si>
  <si>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</si>
  <si>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</si>
  <si>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</si>
  <si>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</si>
  <si>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</si>
  <si>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</si>
  <si>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</si>
  <si>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</si>
  <si>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</si>
  <si>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</si>
  <si>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</si>
  <si>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</si>
  <si>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</si>
  <si>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</si>
  <si>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</si>
  <si>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</si>
  <si>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</si>
  <si>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</si>
  <si>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</si>
  <si>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</si>
  <si>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</si>
  <si>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</si>
  <si>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</si>
  <si>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</si>
  <si>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</si>
  <si>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</si>
  <si>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</si>
  <si>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</si>
  <si>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</si>
  <si>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</si>
  <si>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</si>
  <si>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</si>
  <si>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</si>
  <si>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</si>
  <si>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</si>
  <si>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</si>
  <si>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</si>
  <si>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</si>
  <si>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</si>
  <si>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</si>
  <si>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</si>
  <si>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</si>
  <si>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</si>
  <si>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</si>
  <si>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</si>
  <si>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</si>
  <si>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</si>
  <si>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</si>
  <si>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</si>
  <si>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</si>
  <si>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</si>
  <si>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</si>
  <si>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</si>
  <si>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</si>
  <si>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</si>
  <si>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</si>
  <si>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</si>
  <si>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</si>
  <si>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</si>
  <si>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</si>
  <si>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</si>
  <si>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</si>
  <si>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</si>
  <si>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</si>
  <si>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</si>
  <si>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</si>
  <si>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</si>
  <si>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</si>
  <si>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</si>
  <si>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</si>
  <si>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</si>
  <si>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</si>
  <si>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</si>
  <si>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</si>
  <si>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</si>
  <si>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</si>
  <si>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</si>
  <si>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</si>
  <si>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</si>
  <si>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</si>
  <si>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</si>
  <si>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</si>
  <si>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</si>
  <si>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</si>
  <si>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</si>
  <si>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</si>
  <si>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</si>
  <si>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</si>
  <si>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</si>
  <si>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</si>
  <si>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</si>
  <si>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</si>
  <si>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</si>
  <si>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</si>
  <si>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</si>
  <si>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</si>
  <si>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</si>
  <si>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</si>
  <si>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</si>
  <si>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</si>
  <si>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</si>
  <si>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</si>
  <si>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</si>
  <si>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</si>
  <si>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</si>
  <si>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</si>
  <si>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</si>
  <si>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</si>
  <si>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</si>
  <si>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</si>
  <si>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</si>
  <si>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</si>
  <si>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</si>
  <si>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</si>
  <si>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</si>
  <si>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</si>
  <si>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</si>
  <si>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</si>
  <si>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</si>
  <si>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</si>
  <si>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</si>
  <si>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</si>
  <si>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</si>
  <si>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</si>
  <si>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</si>
  <si>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</si>
  <si>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</si>
  <si>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</si>
  <si>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</si>
  <si>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</si>
  <si>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</si>
  <si>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</si>
  <si>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</si>
  <si>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</si>
  <si>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</si>
  <si>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</si>
  <si>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</si>
  <si>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</si>
  <si>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</si>
  <si>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</si>
  <si>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</si>
  <si>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</si>
  <si>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</si>
  <si>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</si>
  <si>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</si>
  <si>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</si>
  <si>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</si>
  <si>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</si>
  <si>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</si>
  <si>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</si>
  <si>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</si>
  <si>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</si>
  <si>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</si>
  <si>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</si>
  <si>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</si>
  <si>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</si>
  <si>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</si>
  <si>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</si>
  <si>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</si>
  <si>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</si>
  <si>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</si>
  <si>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</si>
  <si>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</si>
  <si>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</si>
  <si>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</si>
  <si>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</si>
  <si>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</si>
  <si>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</si>
  <si>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</si>
  <si>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</si>
  <si>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</si>
  <si>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</si>
  <si>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</si>
  <si>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</si>
  <si>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</si>
  <si>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</si>
  <si>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</si>
  <si>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</si>
  <si>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</si>
  <si>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</si>
  <si>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</si>
  <si>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</si>
  <si>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</si>
  <si>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</si>
  <si>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</si>
  <si>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</si>
  <si>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</si>
  <si>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</si>
  <si>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</si>
  <si>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</si>
  <si>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</si>
  <si>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</si>
  <si>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</si>
  <si>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</si>
  <si>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</si>
  <si>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</si>
  <si>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</si>
  <si>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</si>
  <si>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</si>
  <si>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</si>
  <si>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</si>
  <si>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</si>
  <si>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</si>
  <si>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</si>
  <si>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</si>
  <si>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</si>
  <si>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</si>
  <si>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</si>
  <si>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</si>
  <si>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</si>
  <si>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</si>
  <si>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</si>
  <si>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</si>
  <si>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</si>
  <si>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</si>
  <si>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</si>
  <si>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</si>
  <si>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</si>
  <si>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</si>
  <si>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</si>
  <si>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</si>
  <si>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</si>
  <si>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</si>
  <si>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</si>
  <si>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</si>
  <si>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</si>
  <si>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</si>
  <si>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</si>
  <si>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</si>
  <si>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</si>
  <si>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</si>
  <si>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</si>
  <si>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</si>
  <si>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</si>
  <si>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</si>
  <si>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</si>
  <si>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</si>
  <si>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</si>
  <si>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</si>
  <si>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</si>
  <si>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</si>
  <si>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</si>
  <si>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</si>
  <si>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</si>
  <si>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</si>
  <si>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</si>
  <si>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</si>
  <si>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</si>
  <si>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</si>
  <si>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</si>
  <si>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</si>
  <si>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</si>
  <si>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</si>
  <si>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</si>
  <si>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</si>
  <si>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</si>
  <si>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</si>
  <si>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</si>
  <si>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</si>
  <si>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</si>
  <si>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</si>
  <si>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</si>
  <si>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</si>
  <si>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</si>
  <si>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</si>
  <si>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</si>
  <si>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</si>
  <si>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</si>
  <si>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</si>
  <si>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</si>
  <si>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</si>
  <si>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</si>
  <si>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</si>
  <si>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</si>
  <si>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</si>
  <si>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</si>
  <si>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</si>
  <si>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</si>
  <si>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</si>
  <si>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</si>
  <si>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</si>
  <si>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</si>
  <si>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</si>
  <si>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</si>
  <si>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</si>
  <si>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</si>
  <si>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</si>
  <si>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</si>
  <si>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</si>
  <si>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</si>
  <si>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</si>
  <si>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</si>
  <si>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</si>
  <si>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</si>
  <si>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</si>
  <si>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</si>
  <si>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</si>
  <si>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</si>
  <si>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</si>
  <si>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</si>
  <si>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</si>
  <si>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</si>
  <si>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</si>
  <si>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</si>
  <si>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</si>
  <si>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</si>
  <si>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</si>
  <si>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</si>
  <si>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</si>
  <si>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</si>
  <si>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</si>
  <si>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</si>
  <si>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</si>
  <si>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</si>
  <si>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</si>
  <si>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</si>
  <si>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</si>
  <si>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</si>
  <si>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</si>
  <si>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</si>
  <si>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</si>
  <si>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</si>
  <si>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</si>
  <si>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</si>
  <si>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</si>
  <si>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</si>
  <si>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</si>
  <si>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</si>
  <si>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</si>
  <si>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</si>
  <si>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</si>
  <si>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</si>
  <si>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</si>
  <si>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</si>
  <si>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</si>
  <si>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</si>
  <si>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</si>
  <si>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</si>
  <si>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</si>
  <si>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</si>
  <si>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</si>
  <si>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</si>
  <si>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</si>
  <si>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</si>
  <si>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</si>
  <si>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</si>
  <si>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</si>
  <si>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</si>
  <si>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</si>
  <si>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</si>
  <si>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</si>
  <si>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</si>
  <si>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</si>
  <si>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</si>
  <si>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</si>
  <si>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</si>
  <si>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</si>
  <si>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</si>
  <si>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</si>
  <si>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</si>
  <si>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</si>
  <si>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</si>
  <si>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</si>
  <si>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</si>
  <si>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</si>
  <si>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</si>
  <si>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</si>
  <si>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</si>
  <si>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</si>
  <si>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</si>
  <si>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</si>
  <si>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</si>
  <si>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</si>
  <si>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</si>
  <si>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</si>
  <si>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</si>
  <si>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</si>
  <si>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</si>
  <si>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</si>
  <si>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</si>
  <si>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</si>
  <si>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</si>
  <si>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</si>
  <si>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</si>
  <si>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</si>
  <si>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</si>
  <si>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</si>
  <si>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</si>
  <si>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</si>
  <si>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</si>
  <si>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</si>
  <si>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</si>
  <si>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</si>
  <si>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</si>
  <si>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</si>
  <si>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</si>
  <si>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</si>
  <si>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</si>
  <si>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</si>
  <si>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</si>
  <si>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</si>
  <si>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</si>
  <si>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</si>
  <si>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</si>
  <si>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</si>
  <si>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</si>
  <si>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</si>
  <si>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</si>
  <si>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</si>
  <si>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</si>
  <si>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</si>
  <si>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</si>
  <si>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</si>
  <si>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</si>
  <si>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</si>
  <si>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</si>
  <si>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</si>
  <si>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</si>
  <si>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</si>
  <si>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</si>
  <si>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</si>
  <si>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</si>
  <si>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</si>
  <si>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</si>
  <si>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</si>
  <si>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</si>
  <si>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</si>
  <si>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</si>
  <si>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</si>
  <si>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</si>
  <si>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</si>
  <si>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</si>
  <si>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</si>
  <si>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</si>
  <si>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</si>
  <si>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</si>
  <si>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</si>
  <si>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</si>
  <si>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</si>
  <si>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</si>
  <si>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</si>
  <si>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</si>
  <si>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</si>
  <si>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</si>
  <si>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</si>
  <si>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</si>
  <si>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</si>
  <si>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</si>
  <si>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</si>
  <si>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</si>
  <si>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</si>
  <si>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</si>
  <si>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</si>
  <si>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</si>
  <si>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</si>
  <si>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</si>
  <si>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</si>
  <si>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</si>
  <si>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</si>
  <si>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</si>
  <si>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</si>
  <si>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</si>
  <si>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</si>
  <si>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</si>
  <si>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</si>
  <si>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</si>
  <si>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</si>
  <si>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</si>
  <si>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</si>
  <si>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</si>
  <si>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</si>
  <si>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</si>
  <si>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</si>
  <si>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</si>
  <si>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</si>
  <si>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</si>
  <si>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</si>
  <si>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</si>
  <si>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</si>
  <si>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</si>
  <si>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</si>
  <si>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</si>
  <si>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</si>
  <si>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</si>
  <si>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</si>
  <si>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</si>
  <si>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</si>
  <si>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</si>
  <si>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</si>
  <si>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</si>
  <si>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</si>
  <si>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</si>
  <si>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</si>
  <si>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</si>
  <si>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</si>
  <si>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</si>
  <si>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</si>
  <si>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</si>
  <si>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</si>
  <si>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</si>
  <si>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</si>
  <si>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</si>
  <si>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</si>
  <si>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</si>
  <si>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</si>
  <si>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</si>
  <si>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</si>
  <si>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</si>
  <si>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</si>
  <si>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</si>
  <si>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</si>
  <si>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</si>
  <si>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</si>
  <si>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</si>
  <si>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</si>
  <si>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</si>
  <si>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</si>
  <si>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</si>
  <si>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</si>
  <si>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</si>
  <si>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</si>
  <si>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</si>
  <si>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</si>
  <si>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</si>
  <si>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</si>
  <si>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</si>
  <si>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</si>
  <si>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</si>
  <si>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</si>
  <si>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</si>
  <si>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</si>
  <si>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</si>
  <si>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</si>
  <si>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</si>
  <si>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</si>
  <si>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</si>
  <si>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</si>
  <si>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</si>
  <si>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</si>
  <si>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</si>
  <si>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</si>
  <si>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</si>
  <si>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</si>
  <si>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</si>
  <si>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</si>
  <si>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</si>
  <si>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</si>
  <si>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</si>
  <si>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</si>
  <si>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</si>
  <si>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</si>
  <si>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</si>
  <si>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</si>
  <si>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</si>
  <si>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</si>
  <si>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</si>
  <si>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</si>
  <si>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</si>
  <si>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</si>
  <si>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</si>
  <si>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</si>
  <si>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</si>
  <si>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</si>
  <si>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</si>
  <si>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</si>
  <si>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</si>
  <si>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</si>
  <si>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</si>
  <si>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</si>
  <si>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</si>
  <si>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</si>
  <si>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</si>
  <si>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</si>
  <si>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</si>
  <si>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</si>
  <si>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</si>
  <si>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</si>
  <si>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</si>
  <si>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</si>
  <si>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</si>
  <si>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</si>
  <si>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</si>
  <si>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</si>
  <si>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</si>
  <si>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</si>
  <si>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</si>
  <si>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</si>
  <si>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</si>
  <si>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</si>
  <si>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</si>
  <si>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</si>
  <si>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</si>
  <si>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</si>
  <si>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</si>
  <si>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</si>
  <si>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</si>
  <si>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</si>
  <si>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</si>
  <si>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</si>
  <si>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</si>
  <si>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</si>
  <si>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</si>
  <si>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</si>
  <si>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</si>
  <si>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</si>
  <si>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</si>
  <si>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</si>
  <si>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</si>
  <si>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</si>
  <si>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</si>
  <si>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</si>
  <si>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</si>
  <si>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</si>
  <si>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</si>
  <si>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</si>
  <si>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</si>
  <si>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</si>
  <si>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</si>
  <si>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</si>
  <si>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</si>
  <si>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</si>
  <si>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</si>
  <si>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</si>
  <si>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</si>
  <si>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</si>
  <si>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</si>
  <si>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</si>
  <si>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</si>
  <si>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</si>
  <si>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</si>
  <si>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</si>
  <si>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</si>
  <si>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</si>
  <si>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</si>
  <si>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</si>
  <si>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</si>
  <si>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</si>
  <si>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</si>
  <si>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</si>
  <si>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</si>
  <si>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</si>
  <si>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</si>
  <si>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</si>
  <si>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</si>
  <si>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</si>
  <si>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</si>
  <si>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</si>
  <si>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</si>
  <si>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</si>
  <si>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</si>
  <si>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</si>
  <si>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</si>
  <si>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</si>
  <si>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</si>
  <si>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</si>
  <si>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</si>
  <si>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</si>
  <si>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</si>
  <si>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</si>
  <si>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</si>
  <si>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</si>
  <si>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</si>
  <si>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</si>
  <si>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</si>
  <si>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</si>
  <si>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</si>
  <si>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</si>
  <si>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</si>
  <si>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</si>
  <si>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</si>
  <si>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</si>
  <si>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</si>
  <si>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</si>
  <si>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</si>
  <si>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</si>
  <si>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</si>
  <si>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</si>
  <si>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</si>
  <si>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</si>
  <si>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</si>
  <si>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</si>
  <si>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</si>
  <si>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</si>
  <si>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</si>
  <si>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</si>
  <si>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</si>
  <si>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</si>
  <si>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</si>
  <si>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</si>
  <si>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</si>
  <si>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</si>
  <si>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</si>
  <si>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</si>
  <si>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</si>
  <si>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</si>
  <si>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</si>
  <si>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</si>
  <si>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</si>
  <si>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</si>
  <si>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</si>
  <si>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</si>
  <si>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</si>
  <si>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</si>
  <si>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</si>
  <si>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</si>
  <si>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</si>
  <si>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</si>
  <si>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</si>
  <si>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</si>
  <si>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</si>
  <si>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</si>
  <si>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</si>
  <si>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</si>
  <si>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</si>
  <si>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</si>
  <si>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</si>
  <si>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</si>
  <si>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</si>
  <si>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</si>
  <si>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</si>
  <si>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</si>
  <si>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</si>
  <si>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</si>
  <si>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</si>
  <si>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</si>
  <si>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</si>
  <si>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</si>
  <si>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</si>
  <si>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</si>
  <si>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</si>
  <si>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</si>
  <si>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</si>
  <si>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</si>
  <si>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</si>
  <si>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</si>
  <si>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</si>
  <si>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</si>
  <si>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</si>
  <si>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</si>
  <si>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</si>
  <si>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</si>
  <si>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</si>
  <si>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</si>
  <si>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</si>
  <si>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</si>
  <si>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</si>
  <si>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</si>
  <si>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</si>
  <si>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</si>
  <si>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</si>
  <si>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</si>
  <si>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</si>
  <si>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</si>
  <si>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</si>
  <si>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</si>
  <si>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</si>
  <si>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</si>
  <si>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</si>
  <si>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</si>
  <si>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</si>
  <si>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</si>
  <si>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</si>
  <si>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</si>
  <si>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</si>
  <si>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</si>
  <si>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</si>
  <si>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</si>
  <si>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</si>
  <si>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</si>
  <si>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</si>
  <si>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</si>
  <si>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</si>
  <si>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</si>
  <si>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</si>
  <si>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</si>
  <si>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</si>
  <si>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</si>
  <si>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</si>
  <si>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</si>
  <si>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</si>
  <si>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</si>
  <si>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</si>
  <si>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</si>
  <si>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</si>
  <si>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</si>
  <si>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</si>
  <si>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</si>
  <si>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</si>
  <si>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</si>
  <si>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</si>
  <si>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</si>
  <si>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</si>
  <si>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</si>
  <si>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</si>
  <si>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</si>
  <si>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</si>
  <si>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</si>
  <si>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</si>
  <si>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</si>
  <si>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</si>
  <si>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</si>
  <si>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</si>
  <si>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</si>
  <si>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</si>
  <si>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</si>
  <si>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</si>
  <si>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</si>
  <si>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</si>
  <si>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</si>
  <si>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</si>
  <si>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</si>
  <si>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</si>
  <si>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</si>
  <si>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</si>
  <si>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</si>
  <si>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</si>
  <si>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</si>
  <si>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</si>
  <si>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</si>
  <si>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</si>
  <si>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</si>
  <si>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</si>
  <si>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</si>
  <si>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</si>
  <si>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</si>
  <si>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</si>
  <si>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</si>
  <si>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</si>
  <si>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</si>
  <si>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</si>
  <si>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</si>
  <si>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</si>
  <si>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</si>
  <si>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</si>
  <si>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</si>
  <si>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</si>
  <si>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</si>
  <si>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</si>
  <si>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</si>
  <si>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</si>
  <si>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</si>
  <si>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</si>
  <si>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</si>
  <si>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</si>
  <si>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</si>
  <si>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</si>
  <si>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</si>
  <si>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</si>
  <si>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</si>
  <si>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</si>
  <si>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</si>
  <si>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</si>
  <si>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</si>
  <si>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</si>
  <si>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</si>
  <si>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</si>
  <si>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</si>
  <si>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</si>
  <si>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</si>
  <si>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</si>
  <si>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</si>
  <si>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</si>
  <si>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</si>
  <si>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</si>
  <si>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</si>
  <si>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</si>
  <si>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</si>
  <si>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</si>
  <si>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</si>
  <si>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</si>
  <si>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</si>
  <si>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</si>
  <si>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</si>
  <si>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</si>
  <si>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</si>
  <si>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</si>
  <si>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</si>
  <si>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</si>
  <si>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</si>
  <si>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</si>
  <si>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</si>
  <si>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</si>
  <si>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</si>
  <si>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</si>
  <si>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</si>
  <si>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</si>
  <si>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</si>
  <si>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</si>
  <si>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</si>
  <si>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</si>
  <si>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</si>
  <si>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</si>
  <si>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</si>
  <si>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</si>
  <si>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</si>
  <si>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</si>
  <si>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</si>
  <si>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</si>
  <si>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</si>
  <si>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</si>
  <si>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</si>
  <si>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</si>
  <si>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</si>
  <si>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</si>
  <si>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</si>
  <si>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</si>
  <si>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</si>
  <si>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</si>
  <si>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</si>
  <si>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</si>
  <si>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</si>
  <si>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</si>
  <si>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</si>
  <si>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</si>
  <si>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</si>
  <si>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</si>
  <si>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</si>
  <si>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</si>
  <si>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</si>
  <si>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</si>
  <si>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</si>
  <si>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</si>
  <si>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</si>
  <si>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</si>
  <si>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</si>
  <si>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</si>
  <si>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</si>
  <si>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</si>
  <si>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</si>
  <si>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</si>
  <si>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</si>
  <si>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</si>
  <si>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</si>
  <si>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</si>
  <si>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</si>
  <si>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</si>
  <si>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</si>
  <si>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</si>
  <si>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</si>
  <si>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</si>
  <si>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</si>
  <si>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</si>
  <si>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</si>
  <si>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</si>
  <si>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</si>
  <si>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</si>
  <si>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</si>
  <si>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</si>
  <si>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</si>
  <si>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</si>
  <si>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</si>
  <si>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</si>
  <si>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</si>
  <si>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</si>
  <si>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</si>
  <si>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</si>
  <si>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</si>
  <si>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</si>
  <si>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</si>
  <si>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</si>
  <si>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</si>
  <si>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</si>
  <si>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</si>
  <si>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</si>
  <si>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</si>
  <si>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</si>
  <si>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</si>
  <si>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</si>
  <si>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</si>
  <si>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</si>
  <si>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</si>
  <si>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</si>
  <si>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</si>
  <si>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</si>
  <si>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</si>
  <si>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</si>
  <si>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</si>
  <si>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</si>
  <si>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</si>
  <si>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</si>
  <si>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</si>
  <si>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</si>
  <si>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</si>
  <si>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</si>
  <si>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</si>
  <si>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</si>
  <si>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</si>
  <si>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</si>
  <si>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</si>
  <si>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</si>
  <si>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</si>
  <si>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</si>
  <si>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</si>
  <si>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</si>
  <si>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</si>
  <si>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</si>
  <si>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</si>
  <si>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</si>
  <si>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</si>
  <si>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</si>
  <si>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</si>
  <si>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</si>
  <si>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</si>
  <si>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</si>
  <si>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</si>
  <si>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</si>
  <si>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</si>
  <si>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</si>
  <si>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</si>
  <si>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</si>
  <si>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</si>
  <si>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</si>
  <si>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</si>
  <si>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</si>
  <si>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</si>
  <si>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</si>
  <si>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</si>
  <si>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</si>
  <si>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</si>
  <si>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</si>
  <si>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</si>
  <si>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</si>
  <si>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</si>
  <si>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</si>
  <si>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</si>
  <si>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</si>
  <si>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</si>
  <si>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</si>
  <si>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</si>
  <si>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</si>
  <si>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</si>
  <si>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</si>
  <si>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</si>
  <si>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</si>
  <si>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</si>
  <si>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</si>
  <si>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</si>
  <si>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</si>
  <si>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</si>
  <si>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</si>
  <si>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</si>
  <si>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</si>
  <si>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</si>
  <si>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</si>
  <si>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</si>
  <si>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</si>
  <si>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</si>
  <si>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</si>
  <si>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</si>
  <si>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</si>
  <si>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</si>
  <si>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</si>
  <si>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</si>
  <si>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</si>
  <si>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</si>
  <si>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</si>
  <si>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</si>
  <si>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</si>
  <si>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</si>
  <si>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</si>
  <si>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</si>
  <si>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</si>
  <si>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</si>
  <si>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</si>
  <si>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</si>
  <si>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</si>
  <si>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</si>
  <si>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</si>
  <si>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</si>
  <si>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</si>
  <si>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</si>
  <si>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</si>
  <si>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</si>
  <si>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</si>
  <si>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</si>
  <si>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</si>
  <si>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</si>
  <si>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</si>
  <si>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</si>
  <si>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</si>
  <si>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</si>
  <si>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</si>
  <si>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</si>
  <si>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</si>
  <si>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</si>
  <si>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</si>
  <si>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</si>
  <si>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</si>
  <si>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</si>
  <si>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</si>
  <si>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</si>
  <si>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</si>
  <si>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</si>
  <si>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</si>
  <si>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</si>
  <si>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</si>
  <si>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</si>
  <si>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</si>
  <si>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</si>
  <si>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</si>
  <si>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</si>
  <si>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</si>
  <si>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</si>
  <si>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</si>
  <si>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</si>
  <si>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</si>
  <si>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</si>
  <si>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</si>
  <si>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</si>
  <si>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</si>
  <si>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</si>
  <si>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</si>
  <si>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</si>
  <si>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</si>
  <si>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</si>
  <si>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</si>
  <si>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</si>
  <si>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</si>
  <si>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</si>
  <si>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</si>
  <si>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</si>
  <si>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</si>
  <si>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</si>
  <si>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</si>
  <si>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</si>
  <si>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</si>
  <si>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</si>
  <si>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</si>
  <si>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</si>
  <si>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</si>
  <si>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</si>
  <si>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</si>
  <si>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</si>
  <si>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</si>
  <si>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</si>
  <si>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</si>
  <si>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</si>
  <si>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</si>
  <si>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</si>
  <si>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</si>
  <si>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</si>
  <si>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</si>
  <si>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</si>
  <si>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</si>
  <si>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</si>
  <si>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</si>
  <si>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</si>
  <si>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</si>
  <si>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</si>
  <si>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</si>
  <si>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</si>
  <si>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</si>
  <si>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</si>
  <si>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</si>
  <si>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</si>
  <si>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</si>
  <si>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</si>
  <si>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</si>
  <si>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</si>
  <si>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</si>
  <si>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</si>
  <si>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</si>
  <si>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</si>
  <si>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</si>
  <si>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</si>
  <si>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</si>
  <si>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</si>
  <si>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</si>
  <si>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</si>
  <si>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</si>
  <si>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</si>
  <si>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</si>
  <si>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</si>
  <si>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</si>
  <si>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</si>
  <si>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</si>
  <si>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</si>
  <si>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</si>
  <si>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</si>
  <si>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</si>
  <si>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</si>
  <si>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</si>
  <si>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</si>
  <si>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</si>
  <si>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</si>
  <si>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</si>
  <si>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</si>
  <si>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</si>
  <si>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</si>
  <si>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</si>
  <si>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</si>
  <si>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</si>
  <si>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</si>
  <si>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</si>
  <si>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</si>
  <si>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</si>
  <si>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</si>
  <si>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</si>
  <si>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</si>
  <si>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</si>
  <si>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</si>
  <si>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</si>
  <si>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</si>
  <si>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</si>
  <si>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</si>
  <si>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</si>
  <si>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</si>
  <si>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</si>
  <si>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</si>
  <si>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</si>
  <si>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</si>
  <si>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</si>
  <si>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</si>
  <si>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</si>
  <si>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</si>
  <si>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</si>
  <si>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</si>
  <si>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</si>
  <si>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</si>
  <si>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</si>
  <si>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</si>
  <si>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</si>
  <si>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</si>
  <si>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</si>
  <si>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</si>
  <si>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</si>
  <si>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</si>
  <si>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</si>
  <si>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</si>
  <si>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</si>
  <si>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</si>
  <si>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</si>
  <si>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</si>
  <si>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</si>
  <si>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</si>
  <si>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</si>
  <si>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</si>
  <si>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</si>
  <si>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</si>
  <si>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</si>
  <si>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</si>
  <si>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</si>
  <si>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</si>
  <si>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</si>
  <si>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</si>
  <si>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</si>
  <si>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</si>
  <si>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</si>
  <si>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</si>
  <si>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</si>
  <si>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</si>
  <si>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</si>
  <si>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</si>
  <si>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</si>
  <si>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</si>
  <si>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</si>
  <si>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</si>
  <si>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</si>
  <si>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</si>
  <si>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</si>
  <si>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</si>
  <si>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</si>
  <si>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</si>
  <si>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</si>
  <si>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</si>
  <si>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</si>
  <si>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</si>
  <si>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</si>
  <si>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</si>
  <si>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</si>
  <si>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</si>
  <si>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</si>
  <si>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</si>
  <si>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</si>
  <si>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</si>
  <si>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</si>
  <si>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</si>
  <si>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</si>
  <si>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</si>
  <si>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</si>
  <si>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</si>
  <si>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</si>
  <si>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</si>
  <si>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</si>
  <si>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</si>
  <si>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</si>
  <si>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</si>
  <si>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</si>
  <si>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</si>
  <si>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</si>
  <si>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</si>
  <si>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</si>
  <si>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</si>
  <si>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</si>
  <si>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</si>
  <si>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</si>
  <si>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</si>
  <si>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</si>
  <si>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</si>
  <si>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</si>
  <si>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</si>
  <si>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</si>
  <si>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</si>
  <si>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</si>
  <si>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</si>
  <si>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</si>
  <si>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</si>
  <si>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</si>
  <si>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</si>
  <si>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</si>
  <si>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</si>
  <si>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</si>
  <si>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</si>
  <si>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</si>
  <si>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</si>
  <si>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</si>
  <si>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</si>
  <si>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</si>
  <si>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</si>
  <si>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</si>
  <si>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</si>
  <si>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</si>
  <si>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</si>
  <si>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</si>
  <si>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</si>
  <si>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</si>
  <si>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</si>
  <si>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</si>
  <si>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</si>
  <si>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</si>
  <si>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</si>
  <si>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</si>
  <si>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</si>
  <si>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</si>
  <si>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</si>
  <si>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</si>
  <si>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</si>
  <si>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</si>
  <si>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</si>
  <si>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</si>
  <si>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</si>
  <si>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</si>
  <si>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</si>
  <si>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</si>
  <si>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</si>
  <si>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</si>
  <si>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</si>
  <si>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</si>
  <si>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</si>
  <si>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</si>
  <si>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</si>
  <si>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</si>
  <si>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</si>
  <si>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</si>
  <si>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</si>
  <si>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</si>
  <si>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</si>
  <si>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</si>
  <si>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</si>
  <si>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</si>
  <si>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</si>
  <si>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</si>
  <si>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</si>
  <si>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</si>
  <si>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</si>
  <si>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</si>
  <si>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</si>
  <si>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</si>
  <si>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</si>
  <si>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</si>
  <si>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</si>
  <si>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</si>
  <si>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</si>
  <si>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</si>
  <si>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</si>
  <si>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</si>
  <si>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</si>
  <si>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</si>
  <si>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</si>
  <si>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</si>
  <si>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</si>
  <si>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</si>
  <si>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</si>
  <si>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</si>
  <si>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</si>
  <si>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</si>
  <si>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</si>
  <si>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</si>
  <si>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</si>
  <si>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</si>
  <si>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</si>
  <si>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</si>
  <si>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</si>
  <si>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</si>
  <si>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</si>
  <si>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</si>
  <si>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</si>
  <si>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</si>
  <si>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</si>
  <si>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</si>
  <si>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</si>
  <si>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</si>
  <si>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</si>
  <si>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</si>
  <si>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</si>
  <si>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</si>
  <si>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</si>
  <si>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</si>
  <si>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</si>
  <si>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</si>
  <si>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</si>
  <si>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</si>
  <si>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</si>
  <si>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</si>
  <si>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</si>
  <si>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</si>
  <si>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</si>
  <si>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</si>
  <si>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</si>
  <si>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</si>
  <si>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</si>
  <si>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</si>
  <si>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</si>
  <si>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</si>
  <si>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</si>
  <si>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</si>
  <si>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</si>
  <si>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</si>
  <si>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</si>
  <si>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</si>
  <si>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</si>
  <si>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</si>
  <si>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</si>
  <si>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</si>
  <si>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</si>
  <si>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</si>
  <si>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</si>
  <si>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</si>
  <si>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</si>
  <si>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</si>
  <si>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</si>
  <si>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</si>
  <si>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</si>
  <si>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</si>
  <si>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</si>
  <si>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</si>
  <si>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</si>
  <si>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</si>
  <si>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</si>
  <si>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</si>
  <si>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</si>
  <si>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</si>
  <si>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</si>
  <si>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</si>
  <si>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</si>
  <si>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</si>
  <si>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</si>
  <si>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</si>
  <si>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</si>
  <si>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</si>
  <si>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</si>
  <si>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</si>
  <si>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</si>
  <si>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</si>
  <si>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</si>
  <si>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</si>
  <si>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</si>
  <si>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</si>
  <si>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</si>
  <si>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</si>
  <si>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</si>
  <si>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</si>
  <si>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</si>
  <si>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</si>
  <si>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</si>
  <si>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</si>
  <si>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</si>
  <si>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</si>
  <si>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</si>
  <si>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</si>
  <si>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</si>
  <si>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</si>
  <si>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</si>
  <si>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</si>
  <si>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</si>
  <si>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</si>
  <si>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</si>
  <si>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</si>
  <si>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</si>
  <si>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</si>
  <si>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</si>
  <si>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</si>
  <si>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</si>
  <si>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</si>
  <si>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</si>
  <si>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</si>
  <si>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</si>
  <si>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</si>
  <si>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</si>
  <si>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</si>
  <si>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</si>
  <si>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</si>
  <si>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</si>
  <si>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</si>
  <si>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</si>
  <si>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</si>
  <si>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</si>
  <si>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</si>
  <si>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</si>
  <si>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</si>
  <si>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</si>
  <si>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</si>
  <si>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</si>
  <si>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</si>
  <si>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</si>
  <si>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</si>
  <si>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</si>
  <si>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</si>
  <si>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</si>
  <si>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</si>
  <si>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</si>
  <si>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</si>
  <si>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</si>
  <si>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</si>
  <si>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</si>
  <si>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</si>
  <si>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</si>
  <si>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</si>
  <si>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</si>
  <si>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</si>
  <si>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</si>
  <si>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</si>
  <si>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</si>
  <si>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</si>
  <si>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</si>
  <si>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</si>
  <si>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</si>
  <si>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</si>
  <si>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</si>
  <si>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</si>
  <si>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</si>
  <si>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</si>
  <si>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</si>
  <si>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</si>
  <si>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</si>
  <si>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</si>
  <si>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</si>
  <si>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</si>
  <si>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</si>
  <si>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</si>
  <si>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</si>
  <si>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</si>
  <si>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</si>
  <si>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</si>
  <si>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</si>
  <si>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</si>
  <si>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</si>
  <si>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</si>
  <si>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</si>
  <si>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</si>
  <si>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</si>
  <si>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</si>
  <si>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</si>
  <si>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</si>
  <si>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</si>
  <si>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</si>
  <si>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</si>
  <si>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</si>
  <si>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</si>
  <si>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</si>
  <si>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</si>
  <si>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</si>
  <si>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</si>
  <si>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</si>
  <si>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</si>
  <si>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</si>
  <si>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</si>
  <si>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</si>
  <si>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</si>
  <si>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</si>
  <si>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</si>
  <si>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</si>
  <si>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</si>
  <si>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</si>
  <si>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</si>
  <si>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</si>
  <si>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</si>
  <si>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</si>
  <si>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</si>
  <si>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</si>
  <si>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</si>
  <si>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</si>
  <si>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</si>
  <si>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</si>
  <si>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</si>
  <si>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</si>
  <si>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</si>
  <si>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</si>
  <si>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</si>
  <si>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</si>
  <si>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</si>
  <si>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</si>
  <si>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</si>
  <si>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</si>
  <si>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</si>
  <si>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</si>
  <si>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</si>
  <si>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</si>
  <si>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</si>
  <si>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</si>
  <si>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</si>
  <si>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</si>
  <si>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</si>
  <si>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</si>
  <si>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</si>
  <si>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</si>
  <si>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</si>
  <si>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</si>
  <si>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</si>
  <si>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</si>
  <si>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</si>
  <si>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</si>
  <si>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</si>
  <si>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</si>
  <si>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</si>
  <si>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</si>
  <si>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</si>
  <si>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</si>
  <si>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</si>
  <si>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</si>
  <si>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</si>
  <si>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</si>
  <si>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</si>
  <si>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</si>
  <si>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</si>
  <si>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</si>
  <si>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</si>
  <si>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</si>
  <si>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</si>
  <si>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</si>
  <si>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</si>
  <si>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</si>
  <si>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</si>
  <si>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</si>
  <si>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</si>
  <si>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</si>
  <si>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</si>
  <si>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</si>
  <si>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</si>
  <si>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</si>
  <si>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</si>
  <si>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</si>
  <si>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</si>
  <si>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</si>
  <si>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</si>
  <si>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</si>
  <si>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</si>
  <si>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</si>
  <si>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</si>
  <si>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</si>
  <si>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</si>
  <si>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</si>
  <si>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</si>
  <si>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</si>
  <si>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</si>
  <si>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</si>
  <si>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</si>
  <si>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</si>
  <si>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</si>
  <si>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</si>
  <si>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</si>
  <si>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</si>
  <si>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</si>
  <si>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</si>
  <si>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</si>
  <si>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</si>
  <si>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</si>
  <si>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</si>
  <si>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</si>
  <si>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</si>
  <si>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</si>
  <si>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</si>
  <si>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</si>
  <si>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</si>
  <si>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</si>
  <si>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</si>
  <si>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</si>
  <si>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</si>
  <si>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</si>
  <si>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</si>
  <si>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</si>
  <si>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</si>
  <si>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</si>
  <si>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</si>
  <si>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</si>
  <si>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</si>
  <si>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</si>
  <si>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</si>
  <si>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</si>
  <si>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</si>
  <si>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</si>
  <si>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</si>
  <si>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</si>
  <si>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</si>
  <si>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</si>
  <si>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</si>
  <si>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</si>
  <si>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</si>
  <si>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</si>
  <si>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</si>
  <si>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</si>
  <si>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</si>
  <si>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</si>
  <si>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</si>
  <si>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</si>
  <si>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</si>
  <si>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</si>
  <si>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</si>
  <si>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</si>
  <si>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</si>
  <si>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</si>
  <si>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</si>
  <si>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</si>
  <si>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</si>
  <si>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</si>
  <si>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</si>
  <si>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</si>
  <si>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</si>
  <si>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</si>
  <si>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</si>
  <si>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</si>
  <si>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</si>
  <si>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</si>
  <si>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</si>
  <si>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</si>
  <si>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</si>
  <si>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</si>
  <si>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</si>
  <si>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</si>
  <si>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</si>
  <si>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</si>
  <si>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</si>
  <si>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</si>
  <si>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</si>
  <si>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</si>
  <si>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</si>
  <si>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</si>
  <si>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</si>
  <si>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</si>
  <si>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</si>
  <si>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</si>
  <si>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</si>
  <si>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</si>
  <si>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</si>
  <si>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</si>
  <si>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</si>
  <si>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</si>
  <si>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</si>
  <si>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</si>
  <si>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</si>
  <si>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</si>
  <si>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</si>
  <si>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</si>
  <si>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</si>
  <si>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</si>
  <si>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</si>
  <si>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</si>
  <si>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</si>
  <si>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</si>
  <si>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</si>
  <si>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</si>
  <si>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</si>
  <si>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</si>
  <si>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</si>
  <si>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</si>
  <si>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</si>
  <si>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</si>
  <si>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</si>
  <si>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</si>
  <si>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</si>
  <si>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</si>
  <si>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</si>
  <si>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</si>
  <si>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</si>
  <si>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</si>
  <si>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</si>
  <si>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</si>
  <si>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</si>
  <si>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</si>
  <si>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</si>
  <si>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</si>
  <si>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</si>
  <si>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</si>
  <si>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</si>
  <si>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</si>
  <si>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</si>
  <si>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</si>
  <si>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</si>
  <si>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</si>
  <si>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</si>
  <si>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</si>
  <si>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</si>
  <si>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</si>
  <si>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</si>
  <si>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</si>
  <si>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</si>
  <si>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</si>
  <si>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</si>
  <si>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</si>
  <si>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</si>
  <si>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</si>
  <si>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</si>
  <si>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</si>
  <si>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</si>
  <si>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</si>
  <si>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</si>
  <si>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</si>
  <si>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</si>
  <si>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</si>
  <si>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</si>
  <si>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</si>
  <si>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</si>
  <si>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</si>
  <si>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</si>
  <si>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</si>
  <si>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</si>
  <si>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</si>
  <si>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</si>
  <si>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</si>
  <si>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</si>
  <si>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</si>
  <si>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</si>
  <si>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</si>
  <si>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</si>
  <si>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</si>
  <si>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</si>
  <si>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</si>
  <si>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</si>
  <si>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</si>
  <si>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</si>
  <si>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</si>
  <si>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</si>
  <si>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</si>
  <si>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</si>
  <si>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</si>
  <si>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</si>
  <si>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</si>
  <si>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</si>
  <si>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</si>
  <si>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</si>
  <si>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</si>
  <si>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</si>
  <si>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</si>
  <si>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</si>
  <si>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</si>
  <si>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</si>
  <si>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</si>
  <si>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</si>
  <si>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</si>
  <si>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</si>
  <si>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</si>
  <si>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</si>
  <si>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</si>
  <si>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</si>
  <si>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</si>
  <si>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</si>
  <si>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</si>
  <si>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</si>
  <si>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</si>
  <si>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</si>
  <si>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</si>
  <si>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</si>
  <si>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</si>
  <si>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</si>
  <si>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</si>
  <si>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</si>
  <si>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</si>
  <si>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</si>
  <si>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</si>
  <si>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</si>
  <si>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</si>
  <si>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</si>
  <si>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</si>
  <si>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</si>
  <si>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</si>
  <si>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</si>
  <si>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</si>
  <si>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</si>
  <si>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</si>
  <si>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</si>
  <si>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</si>
  <si>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</si>
  <si>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</si>
  <si>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</si>
  <si>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</si>
  <si>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</si>
  <si>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</si>
  <si>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</si>
  <si>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</si>
  <si>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</si>
  <si>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</si>
  <si>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</si>
  <si>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</si>
  <si>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</si>
  <si>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</si>
  <si>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</si>
  <si>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</si>
  <si>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</si>
  <si>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</si>
  <si>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</si>
  <si>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</si>
  <si>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</si>
  <si>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</si>
  <si>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</si>
  <si>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</si>
  <si>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</si>
  <si>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</si>
  <si>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</si>
  <si>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</si>
  <si>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</si>
  <si>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</si>
  <si>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</si>
  <si>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</si>
  <si>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</si>
  <si>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</si>
  <si>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</si>
  <si>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</si>
  <si>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</si>
  <si>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</si>
  <si>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</si>
  <si>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</si>
  <si>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</si>
  <si>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</si>
  <si>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</si>
  <si>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</si>
  <si>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</si>
  <si>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</si>
  <si>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</si>
  <si>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</si>
  <si>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</si>
  <si>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</si>
  <si>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</si>
  <si>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</si>
  <si>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</si>
  <si>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</si>
  <si>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</si>
  <si>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</si>
  <si>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</si>
  <si>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</si>
  <si>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</si>
  <si>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</si>
  <si>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</si>
  <si>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</si>
  <si>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</si>
  <si>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</si>
  <si>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</si>
  <si>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</si>
  <si>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</si>
  <si>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</si>
  <si>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</si>
  <si>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</si>
  <si>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</si>
  <si>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</si>
  <si>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</si>
  <si>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</si>
  <si>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</si>
  <si>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</si>
  <si>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</si>
  <si>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</si>
  <si>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</si>
  <si>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</si>
  <si>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</si>
  <si>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</si>
  <si>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</si>
  <si>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</si>
  <si>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</si>
  <si>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</si>
  <si>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</si>
  <si>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</si>
  <si>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</si>
  <si>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</si>
  <si>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</si>
  <si>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</si>
  <si>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</si>
  <si>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</si>
  <si>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</si>
  <si>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</si>
  <si>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</si>
  <si>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</si>
  <si>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</si>
  <si>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</si>
  <si>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</si>
  <si>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</si>
  <si>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</si>
  <si>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</si>
  <si>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</si>
  <si>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</si>
  <si>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</si>
  <si>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</si>
  <si>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</si>
  <si>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</si>
  <si>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</si>
  <si>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</si>
  <si>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</si>
  <si>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</si>
  <si>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</si>
  <si>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</si>
  <si>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</si>
  <si>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</si>
  <si>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</si>
  <si>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</si>
  <si>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</si>
  <si>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</si>
  <si>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</si>
  <si>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</si>
  <si>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</si>
  <si>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</si>
  <si>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</si>
  <si>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</si>
  <si>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</si>
  <si>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</si>
  <si>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</si>
  <si>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</si>
  <si>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</si>
  <si>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</si>
  <si>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</si>
  <si>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</si>
  <si>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</si>
  <si>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</si>
  <si>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</si>
  <si>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</si>
  <si>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</si>
  <si>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</si>
  <si>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</si>
  <si>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</si>
  <si>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</si>
  <si>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</si>
  <si>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</si>
  <si>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</si>
  <si>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</si>
  <si>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</si>
  <si>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</si>
  <si>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</si>
  <si>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</si>
  <si>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</si>
  <si>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</si>
  <si>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</si>
  <si>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</si>
  <si>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</si>
  <si>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</si>
  <si>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</si>
  <si>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</si>
  <si>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</si>
  <si>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</si>
  <si>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</si>
  <si>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</si>
  <si>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</si>
  <si>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</si>
  <si>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</si>
  <si>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</si>
  <si>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</si>
  <si>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</si>
  <si>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</si>
  <si>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</si>
  <si>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</si>
  <si>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</si>
  <si>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</si>
  <si>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</si>
  <si>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</si>
  <si>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</si>
  <si>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</si>
  <si>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</si>
  <si>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</si>
  <si>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</si>
  <si>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</si>
  <si>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</si>
  <si>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</si>
  <si>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</si>
  <si>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</si>
  <si>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</si>
  <si>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</si>
  <si>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</si>
  <si>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</si>
  <si>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</si>
  <si>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</si>
  <si>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</si>
  <si>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</si>
  <si>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</si>
  <si>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</si>
  <si>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</si>
  <si>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</si>
  <si>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</si>
  <si>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</si>
  <si>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</si>
  <si>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</si>
  <si>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</si>
  <si>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</si>
  <si>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</si>
  <si>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</si>
  <si>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</si>
  <si>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</si>
  <si>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</si>
  <si>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</si>
  <si>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</si>
  <si>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</si>
  <si>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</si>
  <si>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</si>
  <si>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</si>
  <si>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</si>
  <si>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</si>
  <si>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</si>
  <si>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</si>
  <si>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</si>
  <si>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</si>
  <si>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</si>
  <si>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</si>
  <si>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</si>
  <si>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</si>
  <si>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</si>
  <si>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</si>
  <si>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</si>
  <si>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</si>
  <si>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</si>
  <si>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</si>
  <si>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</si>
  <si>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</si>
  <si>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</si>
  <si>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</si>
  <si>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</si>
  <si>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</si>
  <si>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</si>
  <si>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</si>
  <si>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</si>
  <si>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</si>
  <si>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</si>
  <si>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</si>
  <si>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</si>
  <si>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</si>
  <si>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</si>
  <si>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</si>
  <si>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</si>
  <si>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</si>
  <si>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</si>
  <si>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</si>
  <si>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</si>
  <si>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</si>
  <si>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</si>
  <si>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</si>
  <si>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</si>
  <si>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</si>
  <si>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</si>
  <si>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</si>
  <si>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</si>
  <si>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</si>
  <si>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</si>
  <si>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</si>
  <si>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</si>
  <si>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</si>
  <si>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</si>
  <si>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</si>
  <si>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</si>
  <si>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</si>
  <si>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</si>
  <si>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</si>
  <si>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</si>
  <si>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</si>
  <si>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</si>
  <si>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</si>
  <si>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</si>
  <si>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</si>
  <si>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</si>
  <si>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</si>
  <si>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</si>
  <si>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</si>
  <si>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</si>
  <si>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</si>
  <si>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</si>
  <si>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</si>
  <si>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</si>
  <si>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</si>
  <si>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</si>
  <si>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</si>
  <si>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</si>
  <si>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</si>
  <si>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</si>
  <si>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</si>
  <si>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</si>
  <si>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</si>
  <si>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</si>
  <si>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</si>
  <si>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</si>
  <si>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</si>
  <si>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</si>
  <si>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</si>
  <si>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</si>
  <si>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</si>
  <si>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</si>
  <si>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</si>
  <si>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</si>
  <si>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</si>
  <si>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</si>
  <si>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</si>
  <si>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</si>
  <si>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</si>
  <si>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</si>
  <si>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</si>
  <si>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</si>
  <si>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</si>
  <si>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</si>
  <si>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</si>
  <si>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</si>
  <si>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</si>
  <si>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</si>
  <si>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</si>
  <si>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</si>
  <si>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</si>
  <si>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</si>
  <si>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</si>
  <si>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</si>
  <si>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</si>
  <si>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</si>
  <si>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</si>
  <si>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</si>
  <si>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</si>
  <si>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</si>
  <si>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</si>
  <si>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</si>
  <si>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</si>
  <si>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</si>
  <si>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</si>
  <si>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</si>
  <si>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</si>
  <si>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</si>
  <si>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</si>
  <si>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</si>
  <si>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</si>
  <si>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</si>
  <si>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</si>
  <si>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</si>
  <si>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</si>
  <si>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</si>
  <si>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</si>
  <si>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</si>
  <si>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</si>
  <si>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</si>
  <si>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</si>
  <si>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</si>
  <si>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</si>
  <si>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</si>
  <si>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</si>
  <si>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</si>
  <si>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</si>
  <si>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</si>
  <si>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</si>
  <si>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</si>
  <si>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</si>
  <si>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</si>
  <si>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</si>
  <si>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</si>
  <si>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</si>
  <si>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</si>
  <si>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</si>
  <si>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</si>
  <si>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</si>
  <si>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</si>
  <si>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</si>
  <si>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</si>
  <si>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</si>
  <si>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</si>
  <si>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</si>
  <si>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</si>
  <si>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</si>
  <si>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</si>
  <si>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</si>
  <si>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</si>
  <si>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</si>
  <si>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</si>
  <si>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</si>
  <si>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</si>
  <si>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</si>
  <si>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</si>
  <si>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</si>
  <si>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</si>
  <si>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</si>
  <si>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</si>
  <si>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</si>
  <si>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</si>
  <si>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</si>
  <si>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</si>
  <si>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</si>
  <si>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</si>
  <si>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</si>
  <si>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</si>
  <si>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</si>
  <si>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</si>
  <si>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</si>
  <si>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</si>
  <si>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</si>
  <si>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</si>
  <si>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</si>
  <si>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</si>
  <si>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</si>
  <si>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</si>
  <si>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</si>
  <si>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</si>
  <si>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</si>
  <si>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</si>
  <si>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</si>
  <si>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</si>
  <si>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</si>
  <si>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</si>
  <si>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</si>
  <si>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</si>
  <si>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</si>
  <si>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</si>
  <si>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</si>
  <si>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</si>
  <si>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</si>
  <si>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</si>
  <si>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</si>
  <si>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</si>
  <si>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</si>
  <si>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</si>
  <si>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</si>
  <si>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</si>
  <si>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</si>
  <si>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</si>
  <si>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</si>
  <si>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</si>
  <si>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</si>
  <si>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</si>
  <si>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</si>
  <si>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</si>
  <si>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</si>
  <si>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</si>
  <si>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</si>
  <si>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</si>
  <si>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</si>
  <si>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</si>
  <si>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</si>
  <si>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</si>
  <si>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</si>
  <si>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</si>
  <si>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</si>
  <si>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</si>
  <si>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</si>
  <si>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</si>
  <si>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</si>
  <si>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</si>
  <si>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</si>
  <si>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</si>
  <si>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</si>
  <si>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</si>
  <si>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</si>
  <si>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</si>
  <si>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</si>
  <si>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</si>
  <si>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</si>
  <si>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</si>
  <si>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</si>
  <si>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</si>
  <si>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</si>
  <si>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</si>
  <si>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</si>
  <si>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</si>
  <si>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</si>
  <si>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</si>
  <si>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</si>
  <si>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</si>
  <si>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</si>
  <si>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</si>
  <si>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</si>
  <si>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</si>
  <si>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</si>
  <si>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</si>
  <si>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</si>
  <si>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</si>
  <si>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</si>
  <si>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</si>
  <si>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</si>
  <si>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</si>
  <si>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</si>
  <si>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</si>
  <si>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</si>
  <si>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</si>
  <si>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</si>
  <si>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</si>
  <si>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</si>
  <si>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</si>
  <si>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</si>
  <si>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</si>
  <si>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</si>
  <si>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</si>
  <si>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</si>
  <si>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</si>
  <si>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</si>
  <si>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</si>
  <si>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</si>
  <si>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</si>
  <si>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</si>
  <si>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</si>
  <si>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</si>
  <si>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</si>
  <si>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</si>
  <si>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</si>
  <si>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</si>
  <si>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</si>
  <si>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</si>
  <si>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</si>
  <si>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</si>
  <si>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</si>
  <si>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</si>
  <si>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</si>
  <si>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</si>
  <si>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</si>
  <si>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</si>
  <si>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</si>
  <si>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</si>
  <si>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</si>
  <si>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</si>
  <si>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</si>
  <si>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</si>
  <si>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</si>
  <si>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</si>
  <si>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</si>
  <si>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</si>
  <si>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</si>
  <si>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</si>
  <si>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</si>
  <si>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</si>
  <si>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</si>
  <si>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</si>
  <si>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</si>
  <si>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</si>
  <si>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</si>
  <si>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</si>
  <si>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</si>
  <si>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</si>
  <si>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</si>
  <si>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</si>
  <si>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</si>
  <si>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</si>
  <si>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</si>
  <si>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</si>
  <si>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</si>
  <si>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</si>
  <si>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</si>
  <si>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</si>
  <si>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</si>
  <si>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</si>
  <si>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</si>
  <si>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</si>
  <si>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</si>
  <si>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</si>
  <si>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</si>
  <si>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</si>
  <si>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</si>
  <si>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</si>
  <si>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</si>
  <si>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</si>
  <si>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</si>
  <si>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</si>
  <si>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</si>
  <si>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</si>
  <si>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</si>
  <si>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</si>
  <si>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</si>
  <si>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</si>
  <si>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</si>
  <si>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</si>
  <si>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</si>
  <si>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</si>
  <si>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</si>
  <si>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</si>
  <si>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</si>
  <si>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</si>
  <si>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</si>
  <si>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</si>
  <si>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</si>
  <si>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</si>
  <si>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</si>
  <si>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</si>
  <si>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</si>
  <si>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</si>
  <si>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</si>
  <si>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</si>
  <si>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</si>
  <si>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</si>
  <si>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</si>
  <si>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</si>
  <si>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</si>
  <si>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</si>
  <si>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</si>
  <si>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</si>
  <si>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</si>
  <si>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</si>
  <si>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</si>
  <si>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</si>
  <si>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</si>
  <si>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</si>
  <si>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</si>
  <si>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</si>
  <si>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</si>
  <si>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</si>
  <si>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</si>
  <si>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</si>
  <si>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</si>
  <si>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</si>
  <si>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</si>
  <si>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</si>
  <si>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</si>
  <si>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</si>
  <si>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</si>
  <si>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</si>
  <si>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</si>
  <si>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</si>
  <si>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</si>
  <si>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</si>
  <si>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</si>
  <si>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</si>
  <si>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</si>
  <si>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</si>
  <si>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</si>
  <si>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</si>
  <si>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</si>
  <si>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</si>
  <si>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</si>
  <si>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</si>
  <si>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</si>
  <si>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</si>
  <si>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</si>
  <si>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</si>
  <si>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</si>
  <si>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</si>
  <si>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</si>
  <si>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</si>
  <si>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</si>
  <si>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</si>
  <si>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</si>
  <si>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</si>
  <si>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</si>
  <si>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</si>
  <si>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</si>
  <si>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</si>
  <si>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</si>
  <si>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</si>
  <si>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</si>
  <si>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</si>
  <si>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</si>
  <si>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</si>
  <si>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</si>
  <si>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</si>
  <si>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</si>
  <si>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</si>
  <si>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</si>
  <si>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</si>
  <si>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</si>
  <si>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</si>
  <si>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</si>
  <si>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</si>
  <si>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</si>
  <si>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</si>
  <si>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</si>
  <si>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</si>
  <si>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</si>
  <si>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</si>
  <si>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</si>
  <si>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</si>
  <si>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</si>
  <si>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</si>
  <si>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</si>
  <si>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</si>
  <si>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</si>
  <si>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</si>
  <si>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</si>
  <si>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</si>
  <si>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</si>
  <si>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</si>
  <si>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</si>
  <si>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</si>
  <si>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</si>
  <si>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</si>
  <si>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</si>
  <si>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</si>
  <si>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</si>
  <si>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</si>
  <si>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</si>
  <si>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</si>
  <si>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</si>
  <si>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</si>
  <si>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</si>
  <si>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</si>
  <si>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</si>
  <si>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</si>
  <si>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</si>
  <si>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</si>
  <si>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</si>
  <si>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</si>
  <si>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</si>
  <si>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</si>
  <si>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</si>
  <si>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</si>
  <si>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</si>
  <si>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</si>
  <si>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</si>
  <si>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</si>
  <si>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</si>
  <si>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</si>
  <si>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</si>
  <si>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</si>
  <si>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</si>
  <si>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</si>
  <si>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</si>
  <si>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</si>
  <si>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</si>
  <si>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</si>
  <si>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</si>
  <si>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</si>
  <si>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</si>
  <si>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</si>
  <si>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</si>
  <si>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</si>
  <si>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</si>
  <si>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</si>
  <si>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</si>
  <si>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</si>
  <si>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</si>
  <si>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</si>
  <si>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</si>
  <si>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</si>
  <si>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</si>
  <si>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</si>
  <si>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</si>
  <si>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</si>
  <si>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</si>
  <si>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</si>
  <si>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</si>
  <si>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</si>
  <si>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</si>
  <si>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</si>
  <si>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</si>
  <si>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</si>
  <si>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</si>
  <si>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</si>
  <si>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</si>
  <si>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</si>
  <si>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</si>
  <si>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</si>
  <si>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</si>
  <si>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</si>
  <si>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</si>
  <si>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</si>
  <si>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</si>
  <si>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</si>
  <si>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</si>
  <si>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</si>
  <si>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</si>
  <si>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</si>
  <si>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</si>
  <si>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</si>
  <si>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</si>
  <si>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</si>
  <si>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</si>
  <si>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</si>
  <si>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</si>
  <si>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</si>
  <si>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</si>
  <si>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</si>
  <si>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</si>
  <si>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</si>
  <si>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</si>
  <si>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</si>
  <si>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</si>
  <si>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</si>
  <si>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</si>
  <si>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</si>
  <si>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</si>
  <si>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</si>
  <si>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</si>
  <si>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</si>
  <si>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</si>
  <si>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</si>
  <si>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</si>
  <si>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</si>
  <si>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</si>
  <si>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</si>
  <si>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</si>
  <si>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</si>
  <si>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</si>
  <si>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</si>
  <si>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</si>
  <si>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</si>
  <si>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</si>
  <si>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</si>
  <si>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</si>
  <si>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</si>
  <si>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</si>
  <si>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</si>
  <si>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</si>
  <si>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</si>
  <si>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</si>
  <si>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</si>
  <si>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</si>
  <si>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</si>
  <si>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</si>
  <si>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</si>
  <si>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</si>
  <si>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</si>
  <si>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</si>
  <si>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</si>
  <si>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</si>
  <si>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</si>
  <si>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</si>
  <si>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</si>
  <si>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</si>
  <si>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</si>
  <si>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</si>
  <si>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</si>
  <si>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</si>
  <si>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</si>
  <si>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</si>
  <si>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</si>
  <si>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</si>
  <si>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</si>
  <si>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</si>
  <si>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</si>
  <si>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</si>
  <si>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</si>
  <si>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</si>
  <si>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</si>
  <si>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</si>
  <si>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</si>
  <si>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</si>
  <si>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</si>
  <si>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</si>
  <si>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</si>
  <si>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</si>
  <si>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</si>
  <si>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</si>
  <si>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</si>
  <si>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</si>
  <si>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</si>
  <si>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</si>
  <si>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</si>
  <si>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</si>
  <si>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</si>
  <si>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</si>
  <si>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</si>
  <si>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</si>
  <si>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</si>
  <si>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</si>
  <si>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</si>
  <si>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</si>
  <si>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</si>
  <si>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</si>
  <si>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</si>
  <si>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</si>
  <si>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</si>
  <si>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</si>
  <si>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</si>
  <si>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</si>
  <si>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</si>
  <si>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</si>
  <si>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</si>
  <si>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</si>
  <si>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</si>
  <si>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</si>
  <si>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</si>
  <si>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</si>
  <si>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</si>
  <si>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</si>
  <si>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</si>
  <si>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</si>
  <si>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</si>
  <si>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</si>
  <si>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</si>
  <si>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</si>
  <si>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</si>
  <si>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</si>
  <si>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</si>
  <si>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</si>
  <si>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</si>
  <si>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</si>
  <si>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</si>
  <si>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</si>
  <si>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</si>
  <si>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</si>
  <si>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</si>
  <si>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</si>
  <si>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</si>
  <si>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</si>
  <si>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</si>
  <si>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</si>
  <si>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</si>
  <si>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</si>
  <si>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</si>
  <si>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</si>
  <si>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</si>
  <si>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</si>
  <si>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</si>
  <si>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</si>
  <si>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</si>
  <si>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</si>
  <si>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</si>
  <si>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</si>
  <si>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</si>
  <si>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</si>
  <si>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</si>
  <si>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</si>
  <si>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</si>
  <si>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</si>
  <si>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</si>
  <si>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</si>
  <si>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</si>
  <si>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</si>
  <si>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</si>
  <si>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</si>
  <si>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</si>
  <si>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</si>
  <si>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</si>
  <si>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</si>
  <si>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</si>
  <si>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</si>
  <si>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</si>
  <si>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</si>
  <si>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</si>
  <si>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</si>
  <si>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</si>
  <si>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</si>
  <si>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</si>
  <si>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</si>
  <si>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</si>
  <si>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</si>
  <si>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</si>
  <si>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</si>
  <si>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</si>
  <si>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</si>
  <si>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</si>
  <si>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</si>
  <si>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</si>
  <si>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</si>
  <si>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</si>
  <si>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</si>
  <si>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</si>
  <si>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</si>
  <si>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</si>
  <si>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</si>
  <si>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</si>
  <si>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</si>
  <si>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</si>
  <si>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</si>
  <si>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</si>
  <si>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</si>
  <si>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</si>
  <si>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</si>
  <si>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</si>
  <si>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</si>
  <si>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</si>
  <si>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</si>
  <si>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</si>
  <si>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</si>
  <si>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</si>
  <si>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</si>
  <si>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</si>
  <si>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</si>
  <si>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</si>
  <si>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</si>
  <si>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</si>
  <si>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</si>
  <si>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</si>
  <si>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</si>
  <si>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</si>
  <si>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</si>
  <si>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</si>
  <si>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</si>
  <si>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</si>
  <si>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</si>
  <si>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</si>
  <si>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</si>
  <si>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</si>
  <si>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</si>
  <si>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</si>
  <si>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</si>
  <si>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</si>
  <si>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</si>
  <si>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</si>
  <si>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</si>
  <si>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</si>
  <si>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</si>
  <si>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</si>
  <si>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</si>
  <si>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</si>
  <si>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</si>
  <si>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</si>
  <si>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</si>
  <si>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</si>
  <si>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</si>
  <si>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</si>
  <si>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</si>
  <si>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</si>
  <si>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</si>
  <si>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</si>
  <si>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</si>
  <si>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</si>
  <si>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</si>
  <si>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</si>
  <si>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</si>
  <si>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</si>
  <si>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</si>
  <si>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</si>
  <si>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</si>
  <si>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</si>
  <si>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</si>
  <si>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</si>
  <si>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</si>
  <si>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</si>
  <si>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</si>
  <si>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</si>
  <si>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</si>
  <si>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</si>
  <si>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</si>
  <si>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</si>
  <si>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</si>
  <si>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</si>
  <si>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</si>
  <si>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</si>
  <si>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</si>
  <si>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</si>
  <si>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</si>
  <si>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</si>
  <si>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</si>
  <si>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</si>
  <si>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</si>
  <si>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</si>
  <si>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</si>
  <si>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</si>
  <si>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</si>
  <si>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</si>
  <si>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</si>
  <si>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</si>
  <si>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</si>
  <si>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</si>
  <si>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</si>
  <si>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</si>
  <si>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</si>
  <si>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</si>
  <si>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</si>
  <si>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</si>
  <si>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</si>
  <si>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</si>
  <si>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</si>
  <si>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</si>
  <si>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</si>
  <si>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</si>
  <si>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</si>
  <si>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</si>
  <si>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</si>
  <si>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</si>
  <si>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</si>
  <si>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</si>
  <si>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</si>
  <si>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</si>
  <si>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</si>
  <si>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</si>
  <si>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</si>
  <si>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</si>
  <si>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</si>
  <si>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</si>
  <si>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</si>
  <si>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</si>
  <si>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</si>
  <si>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</si>
  <si>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</si>
  <si>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</si>
  <si>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</si>
  <si>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</si>
  <si>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</si>
  <si>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</si>
  <si>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</si>
  <si>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</si>
  <si>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</si>
  <si>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</si>
  <si>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</si>
  <si>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</si>
  <si>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</si>
  <si>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</si>
  <si>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</si>
  <si>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</si>
  <si>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</si>
  <si>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</si>
  <si>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</si>
  <si>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</si>
  <si>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</si>
  <si>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</si>
  <si>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</si>
  <si>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</si>
  <si>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</si>
  <si>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</si>
  <si>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</si>
  <si>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</si>
  <si>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</si>
  <si>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</si>
  <si>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</si>
  <si>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</si>
  <si>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</si>
  <si>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</si>
  <si>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</si>
  <si>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</si>
  <si>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</si>
  <si>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</si>
  <si>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</si>
  <si>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</si>
  <si>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</si>
  <si>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</si>
  <si>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</si>
  <si>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</si>
  <si>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</si>
  <si>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</si>
  <si>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</si>
  <si>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</si>
  <si>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</si>
  <si>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</si>
  <si>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</si>
  <si>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</si>
  <si>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</si>
  <si>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</si>
  <si>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</si>
  <si>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</si>
  <si>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</si>
  <si>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</si>
  <si>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</si>
  <si>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</si>
  <si>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</si>
  <si>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</si>
  <si>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</si>
  <si>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</si>
  <si>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</si>
  <si>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</si>
  <si>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</si>
  <si>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</si>
  <si>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</si>
  <si>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</si>
  <si>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</si>
  <si>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</si>
  <si>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</si>
  <si>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</si>
  <si>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</si>
  <si>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</si>
  <si>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</si>
  <si>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</si>
  <si>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</si>
  <si>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</si>
  <si>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</si>
  <si>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</si>
  <si>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</si>
  <si>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</si>
  <si>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</si>
  <si>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</si>
  <si>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</si>
  <si>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</si>
  <si>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</si>
  <si>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</si>
  <si>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</si>
  <si>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</si>
  <si>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</si>
  <si>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</si>
  <si>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</si>
  <si>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</si>
  <si>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</si>
  <si>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</si>
  <si>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</si>
  <si>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</si>
  <si>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</si>
  <si>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</si>
  <si>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</si>
  <si>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</si>
  <si>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</si>
  <si>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</si>
  <si>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</si>
  <si>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</si>
  <si>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</si>
  <si>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</si>
  <si>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</si>
  <si>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</si>
  <si>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</si>
  <si>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</si>
  <si>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</si>
  <si>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</si>
  <si>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</si>
  <si>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</si>
  <si>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</si>
  <si>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</si>
  <si>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</si>
  <si>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</si>
  <si>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</si>
  <si>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</si>
  <si>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</si>
  <si>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</si>
  <si>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</si>
  <si>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</si>
  <si>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</si>
  <si>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</si>
  <si>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</si>
  <si>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</si>
  <si>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</si>
  <si>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</si>
  <si>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</si>
  <si>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</si>
  <si>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</si>
  <si>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</si>
  <si>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</si>
  <si>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</si>
  <si>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</si>
  <si>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</si>
  <si>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</si>
  <si>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</si>
  <si>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</si>
  <si>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</si>
  <si>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</si>
  <si>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</si>
  <si>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</si>
  <si>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</si>
  <si>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</si>
  <si>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</si>
  <si>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</si>
  <si>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</si>
  <si>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</si>
  <si>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</si>
  <si>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</si>
  <si>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</si>
  <si>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</si>
  <si>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</si>
  <si>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</si>
  <si>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</si>
  <si>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</si>
  <si>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</si>
  <si>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</si>
  <si>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</si>
  <si>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</si>
  <si>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</si>
  <si>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</si>
  <si>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</si>
  <si>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</si>
  <si>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</si>
  <si>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</si>
  <si>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</si>
  <si>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</si>
  <si>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</si>
  <si>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</si>
  <si>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</si>
  <si>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</si>
  <si>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</si>
  <si>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</si>
  <si>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</si>
  <si>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</si>
  <si>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</si>
  <si>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</si>
  <si>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</si>
  <si>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</si>
  <si>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</si>
  <si>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</si>
  <si>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</si>
  <si>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</si>
  <si>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</si>
  <si>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</si>
  <si>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</si>
  <si>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</si>
  <si>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</si>
  <si>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</si>
  <si>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</si>
  <si>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</si>
  <si>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</si>
  <si>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</si>
  <si>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</si>
  <si>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</si>
  <si>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</si>
  <si>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</si>
  <si>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</si>
  <si>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</si>
  <si>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</si>
  <si>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</si>
  <si>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</si>
  <si>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</si>
  <si>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</si>
  <si>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</si>
  <si>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</si>
  <si>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</si>
  <si>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</si>
  <si>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</si>
  <si>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</si>
  <si>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</si>
  <si>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</si>
  <si>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</si>
  <si>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</si>
  <si>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</si>
  <si>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</si>
  <si>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</si>
  <si>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</si>
  <si>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</si>
  <si>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</si>
  <si>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</si>
  <si>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</si>
  <si>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</si>
  <si>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</si>
  <si>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</si>
  <si>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</si>
  <si>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</si>
  <si>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</si>
  <si>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</si>
  <si>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</si>
  <si>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</si>
  <si>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</si>
  <si>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</si>
  <si>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</si>
  <si>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</si>
  <si>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</si>
  <si>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</si>
  <si>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</si>
  <si>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</si>
  <si>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</si>
  <si>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</si>
  <si>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</si>
  <si>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</si>
  <si>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</si>
  <si>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</si>
  <si>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</si>
  <si>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</si>
  <si>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</si>
  <si>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</si>
  <si>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</si>
  <si>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</si>
  <si>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</si>
  <si>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</si>
  <si>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</si>
  <si>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</si>
  <si>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</si>
  <si>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</si>
  <si>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</si>
  <si>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</si>
  <si>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</si>
  <si>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</si>
  <si>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</si>
  <si>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</si>
  <si>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</si>
  <si>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</si>
  <si>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</si>
  <si>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</si>
  <si>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</si>
  <si>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</si>
  <si>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</si>
  <si>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</si>
  <si>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</si>
  <si>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</si>
  <si>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</si>
  <si>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</si>
  <si>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</si>
  <si>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</si>
  <si>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</si>
  <si>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</si>
  <si>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</si>
  <si>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</si>
  <si>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</si>
  <si>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</si>
  <si>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</si>
  <si>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</si>
  <si>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</si>
  <si>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</si>
  <si>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</si>
  <si>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</si>
  <si>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</si>
  <si>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</si>
  <si>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</si>
  <si>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</si>
  <si>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</si>
  <si>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</si>
  <si>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</si>
  <si>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</si>
  <si>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</si>
  <si>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</si>
  <si>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</si>
  <si>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</si>
  <si>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</si>
  <si>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</si>
  <si>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</si>
  <si>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</si>
  <si>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</si>
  <si>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</si>
  <si>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</si>
  <si>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</si>
  <si>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</si>
  <si>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</si>
  <si>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</si>
  <si>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</si>
  <si>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</si>
  <si>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</si>
  <si>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</si>
  <si>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</si>
  <si>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</si>
  <si>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</si>
  <si>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</si>
  <si>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</si>
  <si>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</si>
  <si>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</si>
  <si>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</si>
  <si>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</si>
  <si>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</si>
  <si>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</si>
  <si>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</si>
  <si>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</si>
  <si>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</si>
  <si>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</si>
  <si>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</si>
  <si>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</si>
  <si>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</si>
  <si>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</si>
  <si>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</si>
  <si>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</si>
  <si>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</si>
  <si>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</si>
  <si>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</si>
  <si>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</si>
  <si>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</si>
  <si>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</si>
  <si>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</si>
  <si>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</si>
  <si>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</si>
  <si>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</si>
  <si>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</si>
  <si>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</si>
  <si>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</si>
  <si>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</si>
  <si>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</si>
  <si>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</si>
  <si>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</si>
  <si>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</si>
  <si>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</si>
  <si>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</si>
  <si>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</si>
  <si>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</si>
  <si>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</si>
  <si>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</si>
  <si>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</si>
  <si>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</si>
  <si>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</si>
  <si>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</si>
  <si>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</si>
  <si>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</si>
  <si>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</si>
  <si>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</si>
  <si>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</si>
  <si>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</si>
  <si>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</si>
  <si>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</si>
  <si>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</si>
  <si>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</si>
  <si>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</si>
  <si>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</si>
  <si>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</si>
  <si>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</si>
  <si>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</si>
  <si>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</si>
  <si>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</si>
  <si>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</si>
  <si>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</si>
  <si>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</si>
  <si>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</si>
  <si>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</si>
  <si>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</si>
  <si>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</si>
  <si>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</si>
  <si>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</si>
  <si>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</si>
  <si>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</si>
  <si>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</si>
  <si>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</si>
  <si>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</si>
  <si>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</si>
  <si>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</si>
  <si>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</si>
  <si>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</si>
  <si>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</si>
  <si>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</si>
  <si>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</si>
  <si>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</si>
  <si>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</si>
  <si>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</si>
  <si>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</si>
  <si>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</si>
  <si>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</si>
  <si>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</si>
  <si>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</si>
  <si>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</si>
  <si>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</si>
  <si>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</si>
  <si>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</si>
  <si>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</si>
  <si>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</si>
  <si>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</si>
  <si>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</si>
  <si>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</si>
  <si>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</si>
  <si>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</si>
  <si>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</si>
  <si>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</si>
  <si>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</si>
  <si>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</si>
  <si>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</si>
  <si>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</si>
  <si>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</si>
  <si>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</si>
  <si>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</si>
  <si>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</si>
  <si>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</si>
  <si>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</si>
  <si>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</si>
  <si>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</si>
  <si>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</si>
  <si>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</si>
  <si>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</si>
  <si>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</si>
  <si>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</si>
  <si>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</si>
  <si>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</si>
  <si>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</si>
  <si>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</si>
  <si>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</si>
  <si>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</si>
  <si>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</si>
  <si>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</si>
  <si>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</si>
  <si>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</si>
  <si>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</si>
  <si>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</si>
  <si>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</si>
  <si>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</si>
  <si>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</si>
  <si>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</si>
  <si>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</si>
  <si>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</si>
  <si>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</si>
  <si>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</si>
  <si>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</si>
  <si>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</si>
  <si>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</si>
  <si>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</si>
  <si>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</si>
  <si>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</si>
  <si>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</si>
  <si>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</si>
  <si>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</si>
  <si>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</si>
  <si>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</si>
  <si>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</si>
  <si>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</si>
  <si>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</si>
  <si>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</si>
  <si>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</si>
  <si>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</si>
  <si>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</si>
  <si>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</si>
  <si>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</si>
  <si>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</si>
  <si>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</si>
  <si>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</si>
  <si>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</si>
  <si>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</si>
  <si>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</si>
  <si>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</si>
  <si>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</si>
  <si>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</si>
  <si>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</si>
  <si>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</si>
  <si>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</si>
  <si>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</si>
  <si>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</si>
  <si>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</si>
  <si>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</si>
  <si>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</si>
  <si>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</si>
  <si>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</si>
  <si>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</si>
  <si>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</si>
  <si>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</si>
  <si>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</si>
  <si>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</si>
  <si>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</si>
  <si>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</si>
  <si>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</si>
  <si>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</si>
  <si>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</si>
  <si>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</si>
  <si>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</si>
  <si>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</si>
  <si>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</si>
  <si>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</si>
  <si>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</si>
  <si>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</si>
  <si>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</si>
  <si>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</si>
  <si>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</si>
  <si>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</si>
  <si>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</si>
  <si>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</si>
  <si>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</si>
  <si>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</si>
  <si>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</si>
  <si>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</si>
  <si>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</si>
  <si>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</si>
  <si>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</si>
  <si>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</si>
  <si>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</si>
  <si>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</si>
  <si>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</si>
  <si>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</si>
  <si>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</si>
  <si>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</si>
  <si>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</si>
  <si>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</si>
  <si>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</si>
  <si>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</si>
  <si>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</si>
  <si>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</si>
  <si>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</si>
  <si>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</si>
  <si>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</si>
  <si>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</si>
  <si>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</si>
  <si>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</si>
  <si>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</si>
  <si>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</si>
  <si>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</si>
  <si>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</si>
  <si>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</si>
  <si>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</si>
  <si>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</si>
  <si>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</si>
  <si>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</si>
  <si>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</si>
  <si>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</si>
  <si>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</si>
  <si>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</si>
  <si>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</si>
  <si>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</si>
  <si>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</si>
  <si>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</si>
  <si>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</si>
  <si>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</si>
  <si>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</si>
  <si>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</si>
  <si>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</si>
  <si>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</si>
  <si>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</si>
  <si>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</si>
  <si>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</si>
  <si>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</si>
  <si>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</si>
  <si>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</si>
  <si>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</si>
  <si>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</si>
  <si>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</si>
  <si>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</si>
  <si>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</si>
  <si>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</si>
  <si>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</si>
  <si>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</si>
  <si>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</si>
  <si>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</si>
  <si>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</si>
  <si>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</si>
  <si>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</si>
  <si>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</si>
  <si>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</si>
  <si>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</si>
  <si>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</si>
  <si>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</si>
  <si>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</si>
  <si>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</si>
  <si>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</si>
  <si>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</si>
  <si>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</si>
  <si>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</si>
  <si>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</si>
  <si>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</si>
  <si>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</si>
  <si>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</si>
  <si>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</si>
  <si>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</si>
  <si>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</si>
  <si>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</si>
  <si>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</si>
  <si>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</si>
  <si>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</si>
  <si>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</si>
  <si>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</si>
  <si>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</si>
  <si>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</si>
  <si>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</si>
  <si>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</si>
  <si>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</si>
  <si>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</si>
  <si>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</si>
  <si>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</si>
  <si>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</si>
  <si>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</si>
  <si>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</si>
  <si>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</si>
  <si>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</si>
  <si>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</si>
  <si>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</si>
  <si>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</si>
  <si>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</si>
  <si>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</si>
  <si>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</si>
  <si>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</si>
  <si>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</si>
  <si>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</si>
  <si>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</si>
  <si>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</si>
  <si>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</si>
  <si>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</si>
  <si>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</si>
  <si>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</si>
  <si>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</si>
  <si>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</si>
  <si>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</si>
  <si>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</si>
  <si>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</si>
  <si>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</si>
  <si>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</si>
  <si>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</si>
  <si>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</si>
  <si>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</si>
  <si>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</si>
  <si>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</si>
  <si>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</si>
  <si>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</si>
  <si>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</si>
  <si>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</si>
  <si>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</si>
  <si>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</si>
  <si>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</si>
  <si>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</si>
  <si>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</si>
  <si>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</si>
  <si>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</si>
  <si>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</si>
  <si>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</si>
  <si>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</si>
  <si>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</si>
  <si>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</si>
  <si>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</si>
  <si>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</si>
  <si>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</si>
  <si>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</si>
  <si>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</si>
  <si>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</si>
  <si>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</si>
  <si>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</si>
  <si>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</si>
  <si>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</si>
  <si>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</si>
  <si>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</si>
  <si>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</si>
  <si>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</si>
  <si>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</si>
  <si>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</si>
  <si>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</si>
  <si>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</si>
  <si>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</si>
  <si>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</si>
  <si>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</si>
  <si>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</si>
  <si>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</si>
  <si>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</si>
  <si>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</si>
  <si>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</si>
  <si>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</si>
  <si>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</si>
  <si>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</si>
  <si>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</si>
  <si>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</si>
  <si>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</si>
  <si>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</si>
  <si>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</si>
  <si>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</si>
  <si>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</si>
  <si>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</si>
  <si>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</si>
  <si>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</si>
  <si>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</si>
  <si>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</si>
  <si>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</si>
  <si>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</si>
  <si>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</si>
  <si>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</si>
  <si>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</si>
  <si>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</si>
  <si>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</si>
  <si>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</si>
  <si>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</si>
  <si>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</si>
  <si>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</si>
  <si>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</si>
  <si>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</si>
  <si>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</si>
  <si>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</si>
  <si>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</si>
  <si>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</si>
  <si>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</si>
  <si>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</si>
  <si>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</si>
  <si>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</si>
  <si>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</si>
  <si>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</si>
  <si>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</si>
  <si>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</si>
  <si>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</si>
  <si>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</si>
  <si>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</si>
  <si>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</si>
  <si>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</si>
  <si>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</si>
  <si>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</si>
  <si>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</si>
  <si>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</si>
  <si>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</si>
  <si>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</si>
  <si>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</si>
  <si>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</si>
  <si>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</si>
  <si>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</si>
  <si>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</si>
  <si>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</si>
  <si>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</si>
  <si>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</si>
  <si>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</si>
  <si>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</si>
  <si>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</si>
  <si>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</si>
  <si>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</si>
  <si>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</si>
  <si>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</si>
  <si>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</si>
  <si>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</si>
  <si>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</si>
  <si>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</si>
  <si>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</si>
  <si>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</si>
  <si>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</si>
  <si>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</si>
  <si>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</si>
  <si>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</si>
  <si>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</si>
  <si>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</si>
  <si>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</si>
  <si>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</si>
  <si>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</si>
  <si>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</si>
  <si>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</si>
  <si>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</si>
  <si>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</si>
  <si>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</si>
  <si>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</si>
  <si>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</si>
  <si>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</si>
  <si>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</si>
  <si>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</si>
  <si>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</si>
  <si>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</si>
  <si>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</si>
  <si>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</si>
  <si>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</si>
  <si>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</si>
  <si>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</si>
  <si>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</si>
  <si>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</si>
  <si>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</si>
  <si>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</si>
  <si>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</si>
  <si>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</si>
  <si>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</si>
  <si>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</si>
  <si>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</si>
  <si>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</si>
  <si>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</si>
  <si>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</si>
  <si>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</si>
  <si>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</si>
  <si>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</si>
  <si>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</si>
  <si>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</si>
  <si>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</si>
  <si>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</si>
  <si>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</si>
  <si>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</si>
  <si>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</si>
  <si>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</si>
  <si>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</si>
  <si>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</si>
  <si>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</si>
  <si>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</si>
  <si>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</si>
  <si>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</si>
  <si>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</si>
  <si>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</si>
  <si>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</si>
  <si>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</si>
  <si>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</si>
  <si>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</si>
  <si>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</si>
  <si>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</si>
  <si>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</si>
  <si>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</si>
  <si>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</si>
  <si>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</si>
  <si>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</si>
  <si>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</si>
  <si>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</si>
  <si>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</si>
  <si>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</si>
  <si>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</si>
  <si>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</si>
  <si>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</si>
  <si>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</si>
  <si>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</si>
  <si>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</si>
  <si>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</si>
  <si>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</si>
  <si>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</si>
  <si>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</si>
  <si>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</si>
  <si>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</si>
  <si>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</si>
  <si>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</si>
  <si>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</si>
  <si>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</si>
  <si>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</si>
  <si>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</si>
  <si>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</si>
  <si>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</si>
  <si>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</si>
  <si>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</si>
  <si>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</si>
  <si>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</si>
  <si>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</si>
  <si>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</si>
  <si>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</si>
  <si>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</si>
  <si>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</si>
  <si>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</si>
  <si>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</si>
  <si>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</si>
  <si>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</si>
  <si>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</si>
  <si>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</si>
  <si>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</si>
  <si>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</si>
  <si>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</si>
  <si>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</si>
  <si>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</si>
  <si>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</si>
  <si>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</si>
  <si>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</si>
  <si>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</si>
  <si>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</si>
  <si>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</si>
  <si>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</si>
  <si>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</si>
  <si>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</si>
  <si>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</si>
  <si>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</si>
  <si>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</si>
  <si>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</si>
  <si>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</si>
  <si>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</si>
  <si>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</si>
  <si>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</si>
  <si>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</si>
  <si>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</si>
  <si>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</si>
  <si>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</si>
  <si>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</si>
  <si>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</si>
  <si>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</si>
  <si>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</si>
  <si>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</si>
  <si>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</si>
  <si>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</si>
  <si>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</si>
  <si>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</si>
  <si>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</si>
  <si>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</si>
  <si>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</si>
  <si>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</si>
  <si>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</si>
  <si>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</si>
  <si>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</si>
  <si>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</si>
  <si>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</si>
  <si>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</si>
  <si>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</si>
  <si>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</si>
  <si>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</si>
  <si>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</si>
  <si>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</si>
  <si>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</si>
  <si>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</si>
  <si>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</si>
  <si>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</si>
  <si>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</si>
  <si>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</si>
  <si>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</si>
  <si>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</si>
  <si>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</si>
  <si>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</si>
  <si>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</si>
  <si>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</si>
  <si>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</si>
  <si>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</si>
  <si>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</si>
  <si>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</si>
  <si>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</si>
  <si>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</si>
  <si>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</si>
  <si>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</si>
  <si>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</si>
  <si>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</si>
  <si>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</si>
  <si>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</si>
  <si>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</si>
  <si>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</si>
  <si>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</si>
  <si>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</si>
  <si>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</si>
  <si>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</si>
  <si>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</si>
  <si>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</si>
  <si>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</si>
  <si>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</si>
  <si>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</si>
  <si>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</si>
  <si>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</si>
  <si>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</si>
  <si>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</si>
  <si>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</si>
  <si>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</si>
  <si>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</si>
  <si>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</si>
  <si>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</si>
  <si>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</si>
  <si>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</si>
  <si>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</si>
  <si>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</si>
  <si>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</si>
  <si>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</si>
  <si>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</si>
  <si>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</si>
  <si>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</si>
  <si>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</si>
  <si>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</si>
  <si>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</si>
  <si>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</si>
  <si>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</si>
  <si>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</si>
  <si>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</si>
  <si>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</si>
  <si>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</si>
  <si>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</si>
  <si>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</si>
  <si>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</si>
  <si>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</si>
  <si>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</si>
  <si>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</si>
  <si>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</si>
  <si>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</si>
  <si>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</si>
  <si>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</si>
  <si>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</si>
  <si>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</si>
  <si>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</si>
  <si>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</si>
  <si>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</si>
  <si>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</si>
  <si>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</si>
  <si>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</si>
  <si>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</si>
  <si>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</si>
  <si>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</si>
  <si>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</si>
  <si>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</si>
  <si>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</si>
  <si>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</si>
  <si>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</si>
  <si>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</si>
  <si>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</si>
  <si>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</si>
  <si>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</si>
  <si>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</si>
  <si>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</si>
  <si>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</si>
  <si>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</si>
  <si>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</si>
  <si>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</si>
  <si>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</si>
  <si>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</si>
  <si>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</si>
  <si>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</si>
  <si>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</si>
  <si>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</si>
  <si>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</si>
  <si>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</si>
  <si>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</si>
  <si>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</si>
  <si>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</si>
  <si>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</si>
  <si>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</si>
  <si>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</si>
  <si>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</si>
  <si>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</si>
  <si>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</si>
  <si>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</si>
  <si>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</si>
  <si>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</si>
  <si>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</si>
  <si>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</si>
  <si>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</si>
  <si>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</si>
  <si>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</si>
  <si>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</si>
  <si>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</si>
  <si>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</si>
  <si>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</si>
  <si>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</si>
  <si>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</si>
  <si>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</si>
  <si>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</si>
  <si>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</si>
  <si>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</si>
  <si>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</si>
  <si>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</si>
  <si>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</si>
  <si>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</si>
  <si>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</si>
  <si>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</si>
  <si>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</si>
  <si>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</si>
  <si>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</si>
  <si>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</si>
  <si>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</si>
  <si>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</si>
  <si>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</si>
  <si>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</si>
  <si>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</si>
  <si>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</si>
  <si>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</si>
  <si>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</si>
  <si>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</si>
  <si>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</si>
  <si>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</si>
  <si>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</si>
  <si>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</si>
  <si>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</si>
  <si>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</si>
  <si>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</si>
  <si>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</si>
  <si>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</si>
  <si>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</si>
  <si>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</si>
  <si>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</si>
  <si>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</si>
  <si>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</si>
  <si>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</si>
  <si>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</si>
  <si>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</si>
  <si>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</si>
  <si>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</si>
  <si>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</si>
  <si>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</si>
  <si>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</si>
  <si>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</si>
  <si>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</si>
  <si>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</si>
  <si>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</si>
  <si>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</si>
  <si>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</si>
  <si>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</si>
  <si>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</si>
  <si>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</si>
  <si>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</si>
  <si>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</si>
  <si>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</si>
  <si>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</si>
  <si>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</si>
  <si>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</si>
  <si>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</si>
  <si>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</si>
  <si>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</si>
  <si>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</si>
  <si>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</si>
  <si>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</si>
  <si>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</si>
  <si>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</si>
  <si>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</si>
  <si>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</si>
  <si>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</si>
  <si>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</si>
  <si>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</si>
  <si>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</si>
  <si>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</si>
  <si>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</si>
  <si>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</si>
  <si>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</si>
  <si>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</si>
  <si>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</si>
  <si>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</si>
  <si>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</si>
  <si>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</si>
  <si>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</si>
  <si>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</si>
  <si>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</si>
  <si>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</si>
  <si>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</si>
  <si>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</si>
  <si>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</si>
  <si>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</si>
  <si>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</si>
  <si>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</si>
  <si>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</si>
  <si>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</si>
  <si>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</si>
  <si>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</si>
  <si>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</si>
  <si>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</si>
  <si>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</si>
  <si>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</si>
  <si>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</si>
  <si>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</si>
  <si>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</si>
  <si>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</si>
  <si>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</si>
  <si>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</si>
  <si>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</si>
  <si>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</si>
  <si>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</si>
  <si>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</si>
  <si>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</si>
  <si>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</si>
  <si>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</si>
  <si>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</si>
  <si>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</si>
  <si>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</si>
  <si>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</si>
  <si>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</si>
  <si>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</si>
  <si>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</si>
  <si>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</si>
  <si>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</si>
  <si>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</si>
  <si>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</si>
  <si>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</si>
  <si>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</si>
  <si>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</si>
  <si>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</si>
  <si>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</si>
  <si>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</si>
  <si>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</si>
  <si>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</si>
  <si>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</si>
  <si>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</si>
  <si>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</si>
  <si>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</si>
  <si>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</si>
  <si>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</si>
  <si>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</si>
  <si>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</si>
  <si>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</si>
  <si>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</si>
  <si>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</si>
  <si>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</si>
  <si>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</si>
  <si>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</si>
  <si>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</si>
  <si>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</si>
  <si>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</si>
  <si>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</si>
  <si>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</si>
  <si>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</si>
  <si>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</si>
  <si>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</si>
  <si>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</si>
  <si>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</si>
  <si>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</si>
  <si>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</si>
  <si>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</si>
  <si>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</si>
  <si>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</si>
  <si>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</si>
  <si>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</si>
  <si>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</si>
  <si>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</si>
  <si>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</si>
  <si>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</si>
  <si>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</si>
  <si>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</si>
  <si>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</si>
  <si>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</si>
  <si>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</si>
  <si>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</si>
  <si>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</si>
  <si>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</si>
  <si>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</si>
  <si>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</si>
  <si>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</si>
  <si>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</si>
  <si>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</si>
  <si>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</si>
  <si>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</si>
  <si>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</si>
  <si>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</si>
  <si>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</si>
  <si>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</si>
  <si>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</si>
  <si>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</si>
  <si>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</si>
  <si>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</si>
  <si>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</si>
  <si>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</si>
  <si>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</si>
  <si>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</si>
  <si>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</si>
  <si>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</si>
  <si>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</si>
  <si>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</si>
  <si>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</si>
  <si>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</si>
  <si>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</si>
  <si>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</si>
  <si>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</si>
  <si>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</si>
  <si>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</si>
  <si>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</si>
  <si>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</si>
  <si>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</si>
  <si>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</si>
  <si>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</si>
  <si>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</si>
  <si>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</si>
  <si>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</si>
  <si>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</si>
  <si>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</si>
  <si>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</si>
  <si>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</si>
  <si>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</si>
  <si>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</si>
  <si>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</si>
  <si>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</si>
  <si>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</si>
  <si>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</si>
  <si>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</si>
  <si>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</si>
  <si>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</si>
  <si>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</si>
  <si>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</si>
  <si>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</si>
  <si>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</si>
  <si>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</si>
  <si>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</si>
  <si>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</si>
  <si>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</si>
  <si>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</si>
  <si>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</si>
  <si>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</si>
  <si>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</si>
  <si>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</si>
  <si>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</si>
  <si>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</si>
  <si>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</si>
  <si>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</si>
  <si>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</si>
  <si>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</si>
  <si>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</si>
  <si>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</si>
  <si>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</si>
  <si>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</si>
  <si>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</si>
  <si>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</si>
  <si>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</si>
  <si>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</si>
  <si>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</si>
  <si>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</si>
  <si>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</si>
  <si>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</si>
  <si>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</si>
  <si>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</si>
  <si>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</si>
  <si>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</si>
  <si>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</si>
  <si>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</si>
  <si>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</si>
  <si>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</si>
  <si>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</si>
  <si>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</si>
  <si>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</si>
  <si>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</si>
  <si>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</si>
  <si>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</si>
  <si>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</si>
  <si>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</si>
  <si>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</si>
  <si>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</si>
  <si>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</si>
  <si>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</si>
  <si>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</si>
  <si>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</si>
  <si>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</si>
  <si>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</si>
  <si>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</si>
  <si>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</si>
  <si>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</si>
  <si>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</si>
  <si>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</si>
  <si>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</si>
  <si>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</si>
  <si>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</si>
  <si>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</si>
  <si>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</si>
  <si>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</si>
  <si>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</si>
  <si>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</si>
  <si>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</si>
  <si>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</si>
  <si>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</si>
  <si>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</si>
  <si>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</si>
  <si>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</si>
  <si>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</si>
  <si>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</si>
  <si>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</si>
  <si>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</si>
  <si>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</si>
  <si>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</si>
  <si>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</si>
  <si>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</si>
  <si>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</si>
  <si>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</si>
  <si>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</si>
  <si>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</si>
  <si>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</si>
  <si>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</si>
  <si>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</si>
  <si>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</si>
  <si>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</si>
  <si>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</si>
  <si>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</si>
  <si>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</si>
  <si>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</si>
  <si>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</si>
  <si>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</si>
  <si>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</si>
  <si>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</si>
  <si>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</si>
  <si>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</si>
  <si>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</si>
  <si>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</si>
  <si>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</si>
  <si>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</si>
  <si>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</si>
  <si>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</si>
  <si>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</si>
  <si>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</si>
  <si>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</si>
  <si>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</si>
  <si>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</si>
  <si>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</si>
  <si>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</si>
  <si>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</si>
  <si>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</si>
  <si>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</si>
  <si>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</si>
  <si>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</si>
  <si>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</si>
  <si>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</si>
  <si>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</si>
  <si>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</si>
  <si>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</si>
  <si>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</si>
  <si>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</si>
  <si>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</si>
  <si>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</si>
  <si>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</si>
  <si>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</si>
  <si>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</si>
  <si>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</si>
  <si>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</si>
  <si>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</si>
  <si>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</si>
  <si>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</si>
  <si>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</si>
  <si>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</si>
  <si>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</si>
  <si>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</si>
  <si>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</si>
  <si>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</si>
  <si>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</si>
  <si>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</si>
  <si>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</si>
  <si>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</si>
  <si>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</si>
  <si>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</si>
  <si>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</si>
  <si>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</si>
  <si>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</si>
  <si>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</si>
  <si>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</si>
  <si>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</si>
  <si>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</si>
  <si>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</si>
  <si>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</si>
  <si>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</si>
  <si>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</si>
  <si>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</si>
  <si>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</si>
  <si>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</si>
  <si>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</si>
  <si>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</si>
  <si>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</si>
  <si>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</si>
  <si>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</si>
  <si>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</si>
  <si>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</si>
  <si>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</si>
  <si>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</si>
  <si>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</si>
  <si>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</si>
  <si>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</si>
  <si>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</si>
  <si>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</si>
  <si>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</si>
  <si>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</si>
  <si>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</si>
  <si>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</si>
  <si>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</si>
  <si>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</si>
  <si>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</si>
  <si>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</si>
  <si>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</si>
  <si>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</si>
  <si>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</si>
  <si>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</si>
  <si>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</si>
  <si>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</si>
  <si>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</si>
  <si>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</si>
  <si>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</si>
  <si>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</si>
  <si>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</si>
  <si>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</si>
  <si>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</si>
  <si>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</si>
  <si>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</si>
  <si>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</si>
  <si>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</si>
  <si>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</si>
  <si>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</si>
  <si>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</si>
  <si>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</si>
  <si>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</si>
  <si>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</si>
  <si>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</si>
  <si>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</si>
  <si>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</si>
  <si>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</si>
  <si>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</si>
  <si>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</si>
  <si>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</si>
  <si>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</si>
  <si>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</si>
  <si>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</si>
  <si>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</si>
  <si>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</si>
  <si>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</si>
  <si>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</si>
  <si>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</si>
  <si>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</si>
  <si>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</si>
  <si>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</si>
  <si>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</si>
  <si>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</si>
  <si>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</si>
  <si>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</si>
  <si>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</si>
  <si>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</si>
  <si>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</si>
  <si>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</si>
  <si>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</si>
  <si>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</si>
  <si>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</si>
  <si>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</si>
  <si>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</si>
  <si>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</si>
  <si>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</si>
  <si>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</si>
  <si>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</si>
  <si>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</si>
  <si>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</si>
  <si>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</si>
  <si>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</si>
  <si>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</si>
  <si>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</si>
  <si>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</si>
  <si>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</si>
  <si>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</si>
  <si>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</si>
  <si>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</si>
  <si>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</si>
  <si>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</si>
  <si>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</si>
  <si>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</si>
  <si>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</si>
  <si>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</si>
  <si>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</si>
  <si>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</si>
  <si>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</si>
  <si>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</si>
  <si>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</si>
  <si>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</si>
  <si>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</si>
  <si>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</si>
  <si>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</si>
  <si>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</si>
  <si>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</si>
  <si>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</si>
  <si>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</si>
  <si>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</si>
  <si>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</si>
  <si>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</si>
  <si>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</si>
  <si>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</si>
  <si>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</si>
  <si>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</si>
  <si>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</si>
  <si>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</si>
  <si>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</si>
  <si>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</si>
  <si>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</si>
  <si>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</si>
  <si>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</si>
  <si>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</si>
  <si>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</si>
  <si>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</si>
  <si>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</si>
  <si>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</si>
  <si>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</si>
  <si>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</si>
  <si>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</si>
  <si>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</si>
  <si>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</si>
  <si>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</si>
  <si>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</si>
  <si>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</si>
  <si>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</si>
  <si>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</si>
  <si>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</si>
  <si>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</si>
  <si>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</si>
  <si>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</si>
  <si>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</si>
  <si>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</si>
  <si>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</si>
  <si>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</si>
  <si>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</si>
  <si>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</si>
  <si>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</si>
  <si>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</si>
  <si>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</si>
  <si>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</si>
  <si>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</si>
  <si>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</si>
  <si>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</si>
  <si>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</si>
  <si>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</si>
  <si>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</si>
  <si>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</si>
  <si>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</si>
  <si>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</si>
  <si>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</si>
  <si>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</si>
  <si>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</si>
  <si>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</si>
  <si>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</si>
  <si>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</si>
  <si>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</si>
  <si>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</si>
  <si>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</si>
  <si>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</si>
  <si>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</si>
  <si>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</si>
  <si>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</si>
  <si>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</si>
  <si>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</si>
  <si>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</si>
  <si>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</si>
  <si>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</si>
  <si>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</si>
  <si>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</si>
  <si>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</si>
  <si>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</si>
  <si>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</si>
  <si>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</si>
  <si>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</si>
  <si>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</si>
  <si>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</si>
  <si>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</si>
  <si>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</si>
  <si>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</si>
  <si>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</si>
  <si>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</si>
  <si>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</si>
  <si>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</si>
  <si>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</si>
  <si>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</si>
  <si>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</si>
  <si>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</si>
  <si>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</si>
  <si>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</si>
  <si>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</si>
  <si>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</si>
  <si>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</si>
  <si>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</si>
  <si>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</si>
  <si>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</si>
  <si>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</si>
  <si>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</si>
  <si>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</si>
  <si>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</si>
  <si>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</si>
  <si>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</si>
  <si>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</si>
  <si>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</si>
  <si>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</si>
  <si>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</si>
  <si>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</si>
  <si>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</si>
  <si>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</si>
  <si>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</si>
  <si>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</si>
  <si>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</si>
  <si>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</si>
  <si>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</si>
  <si>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</si>
  <si>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</si>
  <si>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</si>
  <si>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</si>
  <si>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</si>
  <si>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</si>
  <si>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</si>
  <si>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</si>
  <si>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</si>
  <si>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</si>
  <si>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</si>
  <si>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</si>
  <si>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</si>
  <si>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</si>
  <si>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</si>
  <si>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</si>
  <si>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</si>
  <si>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</si>
  <si>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</si>
  <si>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</si>
  <si>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</si>
  <si>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</si>
  <si>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</si>
  <si>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</si>
  <si>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</si>
  <si>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</si>
  <si>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</si>
  <si>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</si>
  <si>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</si>
  <si>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</si>
  <si>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</si>
  <si>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</si>
  <si>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</si>
  <si>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</si>
  <si>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</si>
  <si>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</si>
  <si>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</si>
  <si>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</si>
  <si>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</si>
  <si>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</si>
  <si>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</si>
  <si>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</si>
  <si>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</si>
  <si>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</si>
  <si>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</si>
  <si>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</si>
  <si>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</si>
  <si>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</si>
  <si>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</si>
  <si>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</si>
  <si>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</si>
  <si>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</si>
  <si>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</si>
  <si>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</si>
  <si>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</si>
  <si>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</si>
  <si>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</si>
  <si>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</si>
  <si>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</si>
  <si>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</si>
  <si>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</si>
  <si>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</si>
  <si>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</si>
  <si>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</si>
  <si>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</si>
  <si>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</si>
  <si>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</si>
  <si>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</si>
  <si>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</si>
  <si>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</si>
  <si>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</si>
  <si>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</si>
  <si>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</si>
  <si>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</si>
  <si>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</si>
  <si>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</si>
  <si>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</si>
  <si>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</si>
  <si>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</si>
  <si>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</si>
  <si>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</si>
  <si>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</si>
  <si>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</si>
  <si>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</si>
  <si>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</si>
  <si>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</si>
  <si>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</si>
  <si>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</si>
  <si>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</si>
  <si>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</si>
  <si>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</si>
  <si>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</si>
  <si>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</si>
  <si>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</si>
  <si>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</si>
  <si>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</si>
  <si>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</si>
  <si>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</si>
  <si>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</si>
  <si>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</si>
  <si>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</si>
  <si>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</si>
  <si>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</si>
  <si>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</si>
  <si>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</si>
  <si>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</si>
  <si>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</si>
  <si>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</si>
  <si>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</si>
  <si>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</si>
  <si>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</si>
  <si>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</si>
  <si>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</si>
  <si>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</si>
  <si>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</si>
  <si>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</si>
  <si>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</si>
  <si>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</si>
  <si>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</si>
  <si>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</si>
  <si>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</si>
  <si>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</si>
  <si>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</si>
  <si>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</si>
  <si>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</si>
  <si>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</si>
  <si>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</si>
  <si>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</si>
  <si>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</si>
  <si>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</si>
  <si>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</si>
  <si>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</si>
  <si>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</si>
  <si>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</si>
  <si>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</si>
  <si>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</si>
  <si>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</si>
  <si>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</si>
  <si>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</si>
  <si>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</si>
  <si>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</si>
  <si>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</si>
  <si>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</si>
  <si>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</si>
  <si>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</si>
  <si>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</si>
  <si>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</si>
  <si>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</si>
  <si>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</si>
  <si>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</si>
  <si>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</si>
  <si>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</si>
  <si>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</si>
  <si>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</si>
  <si>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</si>
  <si>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</si>
  <si>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</si>
  <si>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</si>
  <si>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</si>
  <si>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</si>
  <si>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</si>
  <si>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</si>
  <si>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</si>
  <si>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</si>
  <si>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</si>
  <si>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</si>
  <si>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</si>
  <si>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</si>
  <si>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</si>
  <si>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</si>
  <si>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</si>
  <si>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</si>
  <si>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</si>
  <si>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</si>
  <si>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</si>
  <si>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</si>
  <si>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</si>
  <si>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</si>
  <si>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</si>
  <si>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</si>
  <si>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</si>
  <si>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</si>
  <si>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</si>
  <si>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</si>
  <si>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</si>
  <si>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</si>
  <si>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</si>
  <si>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</si>
  <si>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</si>
  <si>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</si>
  <si>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</si>
  <si>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</si>
  <si>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</si>
  <si>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</si>
  <si>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</si>
  <si>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</si>
  <si>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</si>
  <si>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</si>
  <si>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</si>
  <si>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</si>
  <si>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</si>
  <si>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</si>
  <si>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</si>
  <si>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</si>
  <si>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</si>
  <si>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</si>
  <si>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</si>
  <si>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</si>
  <si>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</si>
  <si>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</si>
  <si>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</si>
  <si>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</si>
  <si>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</si>
  <si>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</si>
  <si>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</si>
  <si>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</si>
  <si>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</si>
  <si>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</si>
  <si>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</si>
  <si>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</si>
  <si>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</si>
  <si>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</si>
  <si>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</si>
  <si>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</si>
  <si>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</si>
  <si>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</si>
  <si>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</si>
  <si>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</si>
  <si>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</si>
  <si>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</si>
  <si>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</si>
  <si>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</si>
  <si>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</si>
  <si>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</si>
  <si>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</si>
  <si>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</si>
  <si>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</si>
  <si>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</si>
  <si>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</si>
  <si>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</si>
  <si>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</si>
  <si>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</si>
  <si>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</si>
  <si>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</si>
  <si>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</si>
  <si>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</si>
  <si>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</si>
  <si>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</si>
  <si>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</si>
  <si>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</si>
  <si>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</si>
  <si>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</si>
  <si>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</si>
  <si>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</si>
  <si>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</si>
  <si>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</si>
  <si>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</si>
  <si>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</si>
  <si>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</si>
  <si>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</si>
  <si>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</si>
  <si>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</si>
  <si>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</si>
  <si>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</si>
  <si>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</si>
  <si>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</si>
  <si>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</si>
  <si>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</si>
  <si>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</si>
  <si>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</si>
  <si>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</si>
  <si>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</si>
  <si>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</si>
  <si>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</si>
  <si>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</si>
  <si>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</si>
  <si>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</si>
  <si>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</si>
  <si>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</si>
  <si>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</si>
  <si>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</si>
  <si>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</si>
  <si>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</si>
  <si>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</si>
  <si>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</si>
  <si>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</si>
  <si>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</si>
  <si>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</si>
  <si>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</si>
  <si>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</si>
  <si>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</si>
  <si>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</si>
  <si>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</si>
  <si>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</si>
  <si>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</si>
  <si>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</si>
  <si>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</si>
  <si>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</si>
  <si>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</si>
  <si>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</si>
  <si>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</si>
  <si>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</si>
  <si>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</si>
  <si>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</si>
  <si>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</si>
  <si>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</si>
  <si>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</si>
  <si>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</si>
  <si>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</si>
  <si>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</si>
  <si>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</si>
  <si>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</si>
  <si>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</si>
  <si>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</si>
  <si>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</si>
  <si>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</si>
  <si>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</si>
  <si>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</si>
  <si>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</si>
  <si>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</si>
  <si>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</si>
  <si>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</si>
  <si>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</si>
  <si>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</si>
  <si>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</si>
  <si>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</si>
  <si>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</si>
  <si>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</si>
  <si>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</si>
  <si>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</si>
  <si>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</si>
  <si>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</si>
  <si>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</si>
  <si>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</si>
  <si>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</si>
  <si>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</si>
  <si>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</si>
  <si>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</si>
  <si>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</si>
  <si>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</si>
  <si>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</si>
  <si>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</si>
  <si>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</si>
  <si>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</si>
  <si>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</si>
  <si>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</si>
  <si>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</si>
  <si>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</si>
  <si>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</si>
  <si>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</si>
  <si>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</si>
  <si>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</si>
  <si>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</si>
  <si>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</si>
  <si>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</si>
  <si>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</si>
  <si>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</si>
  <si>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</si>
  <si>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</si>
  <si>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</si>
  <si>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</si>
  <si>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</si>
  <si>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</si>
  <si>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</si>
  <si>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</si>
  <si>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</si>
  <si>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</si>
  <si>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</si>
  <si>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</si>
  <si>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</si>
  <si>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</si>
  <si>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</si>
  <si>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</si>
  <si>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</si>
  <si>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</si>
  <si>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</si>
  <si>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</si>
  <si>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</si>
  <si>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</si>
  <si>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</si>
  <si>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</si>
  <si>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</si>
  <si>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</si>
  <si>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</si>
  <si>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</si>
  <si>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</si>
  <si>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</si>
  <si>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</si>
  <si>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</si>
  <si>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</si>
  <si>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</si>
  <si>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</si>
  <si>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</si>
  <si>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</si>
  <si>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</si>
  <si>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</si>
  <si>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</si>
  <si>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</si>
  <si>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</si>
  <si>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</si>
  <si>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</si>
  <si>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</si>
  <si>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</si>
  <si>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</si>
  <si>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</si>
  <si>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</si>
  <si>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</si>
  <si>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</si>
  <si>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</si>
  <si>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</si>
  <si>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</si>
  <si>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</si>
  <si>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</si>
  <si>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</si>
  <si>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</si>
  <si>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</si>
  <si>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</si>
  <si>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</si>
  <si>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</si>
  <si>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</si>
  <si>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</si>
  <si>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</si>
  <si>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</si>
  <si>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</si>
  <si>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</si>
  <si>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</si>
  <si>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</si>
  <si>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</si>
  <si>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</si>
  <si>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</si>
  <si>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</si>
  <si>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</si>
  <si>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</si>
  <si>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</si>
  <si>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</si>
  <si>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</si>
  <si>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</si>
  <si>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</si>
  <si>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</si>
  <si>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</si>
  <si>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</si>
  <si>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</si>
  <si>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</si>
  <si>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</si>
  <si>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</si>
  <si>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</si>
  <si>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</si>
  <si>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</si>
  <si>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</si>
  <si>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</si>
  <si>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</si>
  <si>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</si>
  <si>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</si>
  <si>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</si>
  <si>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</si>
  <si>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</si>
  <si>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</si>
  <si>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</si>
  <si>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</si>
  <si>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</si>
  <si>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</si>
  <si>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</si>
  <si>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</si>
  <si>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</si>
  <si>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</si>
  <si>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</si>
  <si>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</si>
  <si>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</si>
  <si>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</si>
  <si>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</si>
  <si>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</si>
  <si>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</si>
  <si>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</si>
  <si>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</si>
  <si>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</si>
  <si>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</si>
  <si>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</si>
  <si>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</si>
  <si>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</si>
  <si>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</si>
  <si>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</si>
  <si>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</si>
  <si>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</si>
  <si>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</si>
  <si>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</si>
  <si>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</si>
  <si>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</si>
  <si>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</si>
  <si>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</si>
  <si>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</si>
  <si>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</si>
  <si>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</si>
  <si>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</si>
  <si>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</si>
  <si>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</si>
  <si>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</si>
  <si>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</si>
  <si>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</si>
  <si>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</si>
  <si>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</si>
  <si>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</si>
  <si>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</si>
  <si>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</si>
  <si>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</si>
  <si>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</si>
  <si>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</si>
  <si>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</si>
  <si>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</si>
  <si>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</si>
  <si>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</si>
  <si>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</si>
  <si>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</si>
  <si>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</si>
  <si>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</si>
  <si>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</si>
  <si>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</si>
  <si>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</si>
  <si>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</si>
  <si>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</si>
  <si>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</si>
  <si>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</si>
  <si>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</si>
  <si>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</si>
  <si>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</si>
  <si>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</si>
  <si>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</si>
  <si>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</si>
  <si>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</si>
  <si>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</si>
  <si>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</si>
  <si>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</si>
  <si>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</si>
  <si>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</si>
  <si>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</si>
  <si>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</si>
  <si>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</si>
  <si>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</si>
  <si>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</si>
  <si>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</si>
  <si>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</si>
  <si>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</si>
  <si>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</si>
  <si>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</si>
  <si>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</si>
  <si>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</si>
  <si>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</si>
  <si>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</si>
  <si>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</si>
  <si>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</si>
  <si>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</si>
  <si>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</si>
  <si>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</si>
  <si>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</si>
  <si>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</si>
  <si>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</si>
  <si>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</si>
  <si>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</si>
  <si>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</si>
  <si>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</si>
  <si>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</si>
  <si>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</si>
  <si>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</si>
  <si>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</si>
  <si>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</si>
  <si>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</si>
  <si>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</si>
  <si>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</si>
  <si>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</si>
  <si>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</si>
  <si>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</si>
  <si>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</si>
  <si>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</si>
  <si>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</si>
  <si>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</si>
  <si>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</si>
  <si>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</si>
  <si>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</si>
  <si>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</si>
  <si>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</si>
  <si>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</si>
  <si>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</si>
  <si>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</si>
  <si>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</si>
  <si>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</si>
  <si>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</si>
  <si>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</si>
  <si>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</si>
  <si>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</si>
  <si>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</si>
  <si>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</si>
  <si>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</si>
  <si>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</si>
  <si>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</si>
  <si>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</si>
  <si>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</si>
  <si>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</si>
  <si>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</si>
  <si>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</si>
  <si>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</si>
  <si>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</si>
  <si>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</si>
  <si>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</si>
  <si>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</si>
  <si>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</si>
  <si>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</si>
  <si>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</si>
  <si>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</si>
  <si>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</si>
  <si>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</si>
  <si>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</si>
  <si>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</si>
  <si>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</si>
  <si>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</si>
  <si>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</si>
  <si>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</si>
  <si>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</si>
  <si>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</si>
  <si>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</si>
  <si>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</si>
  <si>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</si>
  <si>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</si>
  <si>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</si>
  <si>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</si>
  <si>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</si>
  <si>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</si>
  <si>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</si>
  <si>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</si>
  <si>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</si>
  <si>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</si>
  <si>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</si>
  <si>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</si>
  <si>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</si>
  <si>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</si>
  <si>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</si>
  <si>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</si>
  <si>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</si>
  <si>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</si>
  <si>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</si>
  <si>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</si>
  <si>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</si>
  <si>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</si>
  <si>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</si>
  <si>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</si>
  <si>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</si>
  <si>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</si>
  <si>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</si>
  <si>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</si>
  <si>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</si>
  <si>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</si>
  <si>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</si>
  <si>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</si>
  <si>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</si>
  <si>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</si>
  <si>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</si>
  <si>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</si>
  <si>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</si>
  <si>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</si>
  <si>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</si>
  <si>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</si>
  <si>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</si>
  <si>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</si>
  <si>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</si>
  <si>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</si>
  <si>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</si>
  <si>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</si>
  <si>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</si>
  <si>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</si>
  <si>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</si>
  <si>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</si>
  <si>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</si>
  <si>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</si>
  <si>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</si>
  <si>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</si>
  <si>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</si>
  <si>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</si>
  <si>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</si>
  <si>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</si>
  <si>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</si>
  <si>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</si>
  <si>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</si>
  <si>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</si>
  <si>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</si>
  <si>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</si>
  <si>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</si>
  <si>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</si>
  <si>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</si>
  <si>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</si>
  <si>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</si>
  <si>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</si>
  <si>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</si>
  <si>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</si>
  <si>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</si>
  <si>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</si>
  <si>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</si>
  <si>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</si>
  <si>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</si>
  <si>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</si>
  <si>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</si>
  <si>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</si>
  <si>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</si>
  <si>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</si>
  <si>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</si>
  <si>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</si>
  <si>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</si>
  <si>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</si>
  <si>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</si>
  <si>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</si>
  <si>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</si>
  <si>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</si>
  <si>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</si>
  <si>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</si>
  <si>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</si>
  <si>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</si>
  <si>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</si>
  <si>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</si>
  <si>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</si>
  <si>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</si>
  <si>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</si>
  <si>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</si>
  <si>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</si>
  <si>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</si>
  <si>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</si>
  <si>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</si>
  <si>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</si>
  <si>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</si>
  <si>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</si>
  <si>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</si>
  <si>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</si>
  <si>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</si>
  <si>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</si>
  <si>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</si>
  <si>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</si>
  <si>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</si>
  <si>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</si>
  <si>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</si>
  <si>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</si>
  <si>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</si>
  <si>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</si>
  <si>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</si>
  <si>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</si>
  <si>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</si>
  <si>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</si>
  <si>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</si>
  <si>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</si>
  <si>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</si>
  <si>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</si>
  <si>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</si>
  <si>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</si>
  <si>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</si>
  <si>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</si>
  <si>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</si>
  <si>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</si>
  <si>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</si>
  <si>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</si>
  <si>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</si>
  <si>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</si>
  <si>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</si>
  <si>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</si>
  <si>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</si>
  <si>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</si>
  <si>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</si>
  <si>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</si>
  <si>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</si>
  <si>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</si>
  <si>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</si>
  <si>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</si>
  <si>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</si>
  <si>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</si>
  <si>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</si>
  <si>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</si>
  <si>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</si>
  <si>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</si>
  <si>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</si>
  <si>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</si>
  <si>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</si>
  <si>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</si>
  <si>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</si>
  <si>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</si>
  <si>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</si>
  <si>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</si>
  <si>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</si>
  <si>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</si>
  <si>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</si>
  <si>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</si>
  <si>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</si>
  <si>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</si>
  <si>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</si>
  <si>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</si>
  <si>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</si>
  <si>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</si>
  <si>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</si>
  <si>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</si>
  <si>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</si>
  <si>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</si>
  <si>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</si>
  <si>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</si>
  <si>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</si>
  <si>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</si>
  <si>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</si>
  <si>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</si>
  <si>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</si>
  <si>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</si>
  <si>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</si>
  <si>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</si>
  <si>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</si>
  <si>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</si>
  <si>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</si>
  <si>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</si>
  <si>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</si>
  <si>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</si>
  <si>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</si>
  <si>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</si>
  <si>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</si>
  <si>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</si>
  <si>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</si>
  <si>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</si>
  <si>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</si>
  <si>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</si>
  <si>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</si>
  <si>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</si>
  <si>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</si>
  <si>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</si>
  <si>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</si>
  <si>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</si>
  <si>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</si>
  <si>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</si>
  <si>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</si>
  <si>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</si>
  <si>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</si>
  <si>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</si>
  <si>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</si>
  <si>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</si>
  <si>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</si>
  <si>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</si>
  <si>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</si>
  <si>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</si>
  <si>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</si>
  <si>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</si>
  <si>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</si>
  <si>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</si>
  <si>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</si>
  <si>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</si>
  <si>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</si>
  <si>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</si>
  <si>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</si>
  <si>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</si>
  <si>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</si>
  <si>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</si>
  <si>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</si>
  <si>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</si>
  <si>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</si>
  <si>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</si>
  <si>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</si>
  <si>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</si>
  <si>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</si>
  <si>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</si>
  <si>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</si>
  <si>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</si>
  <si>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</si>
  <si>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</si>
  <si>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</si>
  <si>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</si>
  <si>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</si>
  <si>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</si>
  <si>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</si>
  <si>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</si>
  <si>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</si>
  <si>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</si>
  <si>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</si>
  <si>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</si>
  <si>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</si>
  <si>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</si>
  <si>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</si>
  <si>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</si>
  <si>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</si>
  <si>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</si>
  <si>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</si>
  <si>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</si>
  <si>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</si>
  <si>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</si>
  <si>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</si>
  <si>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</si>
  <si>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</si>
  <si>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</si>
  <si>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</si>
  <si>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</si>
  <si>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</si>
  <si>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</si>
  <si>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</si>
  <si>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</si>
  <si>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</si>
  <si>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</si>
  <si>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</si>
  <si>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</si>
  <si>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</si>
  <si>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</si>
  <si>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</si>
  <si>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</si>
  <si>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</si>
  <si>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</si>
  <si>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</si>
  <si>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</si>
  <si>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</si>
  <si>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</si>
  <si>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</si>
  <si>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</si>
  <si>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</si>
  <si>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</si>
  <si>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</si>
  <si>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</si>
  <si>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</si>
  <si>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</si>
  <si>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</si>
  <si>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</si>
  <si>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</si>
  <si>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</si>
  <si>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</si>
  <si>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</si>
  <si>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</si>
  <si>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</si>
  <si>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</si>
  <si>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</si>
  <si>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</si>
  <si>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</si>
  <si>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</si>
  <si>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</si>
  <si>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</si>
  <si>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</si>
  <si>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</si>
  <si>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</si>
  <si>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</si>
  <si>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</si>
  <si>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</si>
  <si>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</si>
  <si>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</si>
  <si>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</si>
  <si>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</si>
  <si>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</si>
  <si>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</si>
  <si>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</si>
  <si>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</si>
  <si>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</si>
  <si>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</si>
  <si>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</si>
  <si>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</si>
  <si>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</si>
  <si>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</si>
  <si>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</si>
  <si>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</si>
  <si>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</si>
  <si>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</si>
  <si>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</si>
  <si>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</si>
  <si>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</si>
  <si>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</si>
  <si>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</si>
  <si>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</si>
  <si>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</si>
  <si>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</si>
  <si>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</si>
  <si>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</si>
  <si>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</si>
  <si>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</si>
  <si>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</si>
  <si>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</si>
  <si>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</si>
  <si>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</si>
  <si>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</si>
  <si>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</si>
  <si>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</si>
  <si>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</si>
  <si>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</si>
  <si>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</si>
  <si>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</si>
  <si>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</si>
  <si>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</si>
  <si>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</si>
  <si>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</si>
  <si>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</si>
  <si>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</si>
  <si>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</si>
  <si>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</si>
  <si>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</si>
  <si>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</si>
  <si>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</si>
  <si>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</si>
  <si>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</si>
  <si>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</si>
  <si>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</si>
  <si>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</si>
  <si>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</si>
  <si>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</si>
  <si>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</si>
  <si>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</si>
  <si>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</si>
  <si>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</si>
  <si>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</si>
  <si>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</si>
  <si>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</si>
  <si>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</si>
  <si>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</si>
  <si>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</si>
  <si>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</si>
  <si>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</si>
  <si>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</si>
  <si>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</si>
  <si>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</si>
  <si>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</si>
  <si>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</si>
  <si>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</si>
  <si>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</si>
  <si>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</si>
  <si>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</si>
  <si>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</si>
  <si>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</si>
  <si>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</si>
  <si>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</si>
  <si>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</si>
  <si>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</si>
  <si>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</si>
  <si>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</si>
  <si>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</si>
  <si>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</si>
  <si>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</si>
  <si>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</si>
  <si>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</si>
  <si>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</si>
  <si>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</si>
  <si>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</si>
  <si>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</si>
  <si>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</si>
  <si>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</si>
  <si>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</si>
  <si>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</si>
  <si>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</si>
  <si>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</si>
  <si>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</si>
  <si>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</si>
  <si>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</si>
  <si>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</si>
  <si>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</si>
  <si>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</si>
  <si>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</si>
  <si>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</si>
  <si>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</si>
  <si>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</si>
  <si>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</si>
  <si>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</si>
  <si>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</si>
  <si>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</si>
  <si>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</si>
  <si>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</si>
  <si>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</si>
  <si>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</si>
  <si>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</si>
  <si>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</si>
  <si>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</si>
  <si>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</si>
  <si>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</si>
  <si>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</si>
  <si>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</si>
  <si>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</si>
  <si>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</si>
  <si>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</si>
  <si>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</si>
  <si>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</si>
  <si>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</si>
  <si>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</si>
  <si>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</si>
  <si>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</si>
  <si>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</si>
  <si>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</si>
  <si>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</si>
  <si>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</si>
  <si>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</si>
  <si>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</si>
  <si>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</si>
  <si>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</si>
  <si>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</si>
  <si>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</si>
  <si>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</si>
  <si>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</si>
  <si>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</si>
  <si>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</si>
  <si>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</si>
  <si>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</si>
  <si>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</si>
  <si>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</si>
  <si>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</si>
  <si>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</si>
  <si>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</si>
  <si>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</si>
  <si>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</si>
  <si>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</si>
  <si>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</si>
  <si>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</si>
  <si>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</si>
  <si>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</si>
  <si>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</si>
  <si>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</si>
  <si>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</si>
  <si>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</si>
  <si>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</si>
  <si>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</si>
  <si>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</si>
  <si>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</si>
  <si>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</si>
  <si>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</si>
  <si>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</si>
  <si>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</si>
  <si>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</si>
  <si>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</si>
  <si>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</si>
  <si>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</si>
  <si>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</si>
  <si>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</si>
  <si>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</si>
  <si>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</si>
  <si>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</si>
  <si>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</si>
  <si>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</si>
  <si>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</si>
  <si>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</si>
  <si>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</si>
  <si>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</si>
  <si>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</si>
  <si>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</si>
  <si>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</si>
  <si>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</si>
  <si>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</si>
  <si>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</si>
  <si>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</si>
  <si>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</si>
  <si>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</si>
  <si>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</si>
  <si>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</si>
  <si>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</si>
  <si>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</si>
  <si>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</si>
  <si>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</si>
  <si>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</si>
  <si>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</si>
  <si>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</si>
  <si>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</si>
  <si>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</si>
  <si>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</si>
  <si>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</si>
  <si>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</si>
  <si>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</si>
  <si>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</si>
  <si>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</si>
  <si>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</si>
  <si>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</si>
  <si>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</si>
  <si>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</si>
  <si>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</si>
  <si>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</si>
  <si>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</si>
  <si>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</si>
  <si>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</si>
  <si>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</si>
  <si>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</si>
  <si>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</si>
  <si>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</si>
  <si>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</si>
  <si>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</si>
  <si>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</si>
  <si>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</si>
  <si>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</si>
  <si>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</si>
  <si>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</si>
  <si>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</si>
  <si>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</si>
  <si>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</si>
  <si>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</si>
  <si>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</si>
  <si>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</si>
  <si>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</si>
  <si>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</si>
  <si>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</si>
  <si>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</si>
  <si>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</si>
  <si>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</si>
  <si>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</si>
  <si>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</si>
  <si>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</si>
  <si>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</si>
  <si>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</si>
  <si>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</si>
  <si>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</si>
  <si>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</si>
  <si>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</si>
  <si>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</si>
  <si>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</si>
  <si>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</si>
  <si>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</si>
  <si>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</si>
  <si>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</si>
  <si>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</si>
  <si>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</si>
  <si>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</si>
  <si>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</si>
  <si>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</si>
  <si>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</si>
  <si>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</si>
  <si>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</si>
  <si>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</si>
  <si>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</si>
  <si>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</si>
  <si>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</si>
  <si>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</si>
  <si>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</si>
  <si>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</si>
  <si>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</si>
  <si>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</si>
  <si>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</si>
  <si>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</si>
  <si>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</si>
  <si>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</si>
  <si>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</si>
  <si>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</si>
  <si>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</si>
  <si>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</si>
  <si>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</si>
  <si>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</si>
  <si>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</si>
  <si>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</si>
  <si>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</si>
  <si>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</si>
  <si>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</si>
  <si>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</si>
  <si>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</si>
  <si>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</si>
  <si>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</si>
  <si>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</si>
  <si>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</si>
  <si>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</si>
  <si>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</si>
  <si>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</si>
  <si>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</si>
  <si>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</si>
  <si>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</si>
  <si>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</si>
  <si>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</si>
  <si>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</si>
  <si>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</si>
  <si>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</si>
  <si>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</si>
  <si>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</si>
  <si>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</si>
  <si>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</si>
  <si>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</si>
  <si>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</si>
  <si>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</si>
  <si>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</si>
  <si>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</si>
  <si>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</si>
  <si>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</si>
  <si>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</si>
  <si>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</si>
  <si>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</si>
  <si>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</si>
  <si>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</si>
  <si>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</si>
  <si>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</si>
  <si>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</si>
  <si>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</si>
  <si>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</si>
  <si>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</si>
  <si>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</si>
  <si>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</si>
  <si>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</si>
  <si>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</si>
  <si>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</si>
  <si>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</si>
  <si>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</si>
  <si>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</si>
  <si>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</si>
  <si>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</si>
  <si>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</si>
  <si>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</si>
  <si>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</si>
  <si>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</si>
  <si>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</si>
  <si>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</si>
  <si>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</si>
  <si>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</si>
  <si>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</si>
  <si>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</si>
  <si>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</si>
  <si>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</si>
  <si>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</si>
  <si>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</si>
  <si>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</si>
  <si>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</si>
  <si>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</si>
  <si>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</si>
  <si>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</si>
  <si>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</si>
  <si>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</si>
  <si>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</si>
  <si>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</si>
  <si>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</si>
  <si>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</si>
  <si>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</si>
  <si>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</si>
  <si>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</si>
  <si>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</si>
  <si>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</si>
  <si>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</si>
  <si>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</si>
  <si>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</si>
  <si>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</si>
  <si>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</si>
  <si>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</si>
  <si>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</si>
  <si>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</si>
  <si>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</si>
  <si>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</si>
  <si>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</si>
  <si>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</si>
  <si>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</si>
  <si>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</si>
  <si>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</si>
  <si>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</si>
  <si>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</si>
  <si>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</si>
  <si>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</si>
  <si>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</si>
  <si>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</si>
  <si>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</si>
  <si>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</si>
  <si>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</si>
  <si>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</si>
  <si>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</si>
  <si>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</si>
  <si>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</si>
  <si>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</si>
  <si>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</si>
  <si>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</si>
  <si>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</si>
  <si>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</si>
  <si>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</si>
  <si>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</si>
  <si>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</si>
  <si>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</si>
  <si>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</si>
  <si>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</si>
  <si>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</si>
  <si>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</si>
  <si>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</si>
  <si>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</si>
  <si>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</si>
  <si>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</si>
  <si>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</si>
  <si>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</si>
  <si>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</si>
  <si>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</si>
  <si>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</si>
  <si>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</si>
  <si>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</si>
  <si>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</si>
  <si>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</si>
  <si>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</si>
  <si>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</si>
  <si>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</si>
  <si>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</si>
  <si>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</si>
  <si>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</si>
  <si>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</si>
  <si>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</si>
  <si>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</si>
  <si>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</si>
  <si>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</si>
  <si>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</si>
  <si>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</si>
  <si>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</si>
  <si>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</si>
  <si>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</si>
  <si>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</si>
  <si>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</si>
  <si>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</si>
  <si>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</si>
  <si>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</si>
  <si>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</si>
  <si>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</si>
  <si>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</si>
  <si>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</si>
  <si>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</si>
  <si>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</si>
  <si>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</si>
  <si>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</si>
  <si>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</si>
  <si>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</si>
  <si>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</si>
  <si>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</si>
  <si>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</si>
  <si>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</si>
  <si>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</si>
  <si>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</si>
  <si>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</si>
  <si>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</si>
  <si>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</si>
  <si>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</si>
  <si>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</si>
  <si>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</si>
  <si>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</si>
  <si>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</si>
  <si>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</si>
  <si>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</si>
  <si>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</si>
  <si>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</si>
  <si>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</si>
  <si>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</si>
  <si>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</si>
  <si>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</si>
  <si>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</si>
  <si>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</si>
  <si>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</si>
  <si>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</si>
  <si>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</si>
  <si>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</si>
  <si>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</si>
  <si>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</si>
  <si>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</si>
  <si>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</si>
  <si>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</si>
  <si>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</si>
  <si>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</si>
  <si>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</si>
  <si>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</si>
  <si>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</si>
  <si>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</si>
  <si>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</si>
  <si>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</si>
  <si>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</si>
  <si>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</si>
  <si>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</si>
  <si>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</si>
  <si>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</si>
  <si>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</si>
  <si>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</si>
  <si>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</si>
  <si>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</si>
  <si>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</si>
  <si>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</si>
  <si>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</si>
  <si>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</si>
  <si>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</si>
  <si>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</si>
  <si>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</si>
  <si>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</si>
  <si>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</si>
  <si>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</si>
  <si>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</si>
  <si>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</si>
  <si>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</si>
  <si>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</si>
  <si>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</si>
  <si>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</si>
  <si>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</si>
  <si>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</si>
  <si>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</si>
  <si>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</si>
  <si>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</si>
  <si>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</si>
  <si>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</si>
  <si>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</si>
  <si>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</si>
  <si>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</si>
  <si>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</si>
  <si>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</si>
  <si>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</si>
  <si>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</si>
  <si>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</si>
  <si>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</si>
  <si>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</si>
  <si>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</si>
  <si>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</si>
  <si>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</si>
  <si>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</si>
  <si>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</si>
  <si>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</si>
  <si>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</si>
  <si>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</si>
  <si>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</si>
  <si>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</si>
  <si>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</si>
  <si>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</si>
  <si>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</si>
  <si>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</si>
  <si>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</si>
  <si>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</si>
  <si>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</si>
  <si>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</si>
  <si>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</si>
  <si>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</si>
  <si>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</si>
  <si>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</si>
  <si>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</si>
  <si>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</si>
  <si>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</si>
  <si>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</si>
  <si>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</si>
  <si>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</si>
  <si>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</si>
  <si>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</si>
  <si>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</si>
  <si>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</si>
  <si>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</si>
  <si>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</si>
  <si>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</si>
  <si>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</si>
  <si>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</si>
  <si>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</si>
  <si>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</si>
  <si>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</si>
  <si>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</si>
  <si>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</si>
  <si>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</si>
  <si>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</si>
  <si>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</si>
  <si>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</si>
  <si>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</si>
  <si>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</si>
  <si>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</si>
  <si>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</si>
  <si>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</si>
  <si>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</si>
  <si>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</si>
  <si>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</si>
  <si>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</si>
  <si>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</si>
  <si>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</si>
  <si>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</si>
  <si>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</si>
  <si>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</si>
  <si>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</si>
  <si>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</si>
  <si>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</si>
  <si>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</si>
  <si>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</si>
  <si>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</si>
  <si>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</si>
  <si>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</si>
  <si>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</si>
  <si>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</si>
  <si>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</si>
  <si>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</si>
  <si>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</si>
  <si>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</si>
  <si>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</si>
  <si>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</si>
  <si>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</si>
  <si>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</si>
  <si>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</si>
  <si>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</si>
  <si>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</si>
  <si>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</si>
  <si>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</si>
  <si>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</si>
  <si>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</si>
  <si>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</si>
  <si>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</si>
  <si>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</si>
  <si>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</si>
  <si>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</si>
  <si>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</si>
  <si>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</si>
  <si>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</si>
  <si>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</si>
  <si>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</si>
  <si>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</si>
  <si>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</si>
  <si>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</si>
  <si>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</si>
  <si>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</si>
  <si>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</si>
  <si>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</si>
  <si>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</si>
  <si>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</si>
  <si>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</si>
  <si>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</si>
  <si>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</si>
  <si>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</si>
  <si>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</si>
  <si>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</si>
  <si>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</si>
  <si>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</si>
  <si>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</si>
  <si>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</si>
  <si>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</si>
  <si>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</si>
  <si>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</si>
  <si>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</si>
  <si>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</si>
  <si>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</si>
  <si>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</si>
  <si>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</si>
  <si>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</si>
  <si>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</si>
  <si>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</si>
  <si>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</si>
  <si>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</si>
  <si>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</si>
  <si>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</si>
  <si>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</si>
  <si>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</si>
  <si>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</si>
  <si>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</si>
  <si>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</si>
  <si>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</si>
  <si>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</si>
  <si>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</si>
  <si>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</si>
  <si>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</si>
  <si>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</si>
  <si>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</si>
  <si>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</si>
  <si>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</si>
  <si>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</si>
  <si>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</si>
  <si>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</si>
  <si>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</si>
  <si>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</si>
  <si>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</si>
  <si>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</si>
  <si>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</si>
  <si>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</si>
  <si>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</si>
  <si>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</si>
  <si>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</si>
  <si>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</si>
  <si>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</si>
  <si>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</si>
  <si>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</si>
  <si>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</si>
  <si>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</si>
  <si>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</si>
  <si>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</si>
  <si>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</si>
  <si>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</si>
  <si>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</si>
  <si>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</si>
  <si>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</si>
  <si>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</si>
  <si>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</si>
  <si>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</si>
  <si>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</si>
  <si>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</si>
  <si>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</si>
  <si>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</si>
  <si>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</si>
  <si>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</si>
  <si>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</si>
  <si>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</si>
  <si>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</si>
  <si>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</si>
  <si>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</si>
  <si>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</si>
  <si>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</si>
  <si>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</si>
  <si>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</si>
  <si>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</si>
  <si>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</si>
  <si>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</si>
  <si>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</si>
  <si>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</si>
  <si>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</si>
  <si>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</si>
  <si>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</si>
  <si>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</si>
  <si>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</si>
  <si>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</si>
  <si>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</si>
  <si>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</si>
  <si>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</si>
  <si>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</si>
  <si>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</si>
  <si>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</si>
  <si>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</si>
  <si>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</si>
  <si>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</si>
  <si>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</si>
  <si>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</si>
  <si>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</si>
  <si>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</si>
  <si>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</si>
  <si>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</si>
  <si>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</si>
  <si>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</si>
  <si>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</si>
  <si>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</si>
  <si>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</si>
  <si>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</si>
  <si>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</si>
  <si>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</si>
  <si>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</si>
  <si>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</si>
  <si>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</si>
  <si>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</si>
  <si>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</si>
  <si>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</si>
  <si>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</si>
  <si>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</si>
  <si>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</si>
  <si>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</si>
  <si>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</si>
  <si>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</si>
  <si>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</si>
  <si>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</si>
  <si>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</si>
  <si>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</si>
  <si>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</si>
  <si>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</si>
  <si>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</si>
  <si>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</si>
  <si>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</si>
  <si>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</si>
  <si>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</si>
  <si>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</si>
  <si>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</si>
  <si>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</si>
  <si>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</si>
  <si>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</si>
  <si>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</si>
  <si>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</si>
  <si>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</si>
  <si>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</si>
  <si>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</si>
  <si>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</si>
  <si>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</si>
  <si>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</si>
  <si>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</si>
  <si>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</si>
  <si>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</si>
  <si>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</si>
  <si>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</si>
  <si>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</si>
  <si>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</si>
  <si>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</si>
  <si>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</si>
  <si>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</si>
  <si>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</si>
  <si>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</si>
  <si>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</si>
  <si>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</si>
  <si>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</si>
  <si>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</si>
  <si>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</si>
  <si>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</si>
  <si>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</si>
  <si>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</si>
  <si>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</si>
  <si>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</si>
  <si>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</si>
  <si>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</si>
  <si>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</si>
  <si>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</si>
  <si>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</si>
  <si>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</si>
  <si>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</si>
  <si>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</si>
  <si>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</si>
  <si>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</si>
  <si>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</si>
  <si>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</si>
  <si>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</si>
  <si>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</si>
  <si>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</si>
  <si>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</si>
  <si>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</si>
  <si>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</si>
  <si>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</si>
  <si>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</si>
  <si>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</si>
  <si>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</si>
  <si>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</si>
  <si>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</si>
  <si>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</si>
  <si>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</si>
  <si>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</si>
  <si>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</si>
  <si>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</si>
  <si>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</si>
  <si>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</si>
  <si>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</si>
  <si>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</si>
  <si>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</si>
  <si>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</si>
  <si>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</si>
  <si>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</si>
  <si>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</si>
  <si>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</si>
  <si>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</si>
  <si>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</si>
  <si>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</si>
  <si>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</si>
  <si>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</si>
  <si>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</si>
  <si>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</si>
  <si>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</si>
  <si>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</si>
  <si>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</si>
  <si>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</si>
  <si>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</si>
  <si>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</si>
  <si>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</si>
  <si>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</si>
  <si>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</si>
  <si>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</si>
  <si>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</si>
  <si>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</si>
  <si>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</si>
  <si>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</si>
  <si>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</si>
  <si>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</si>
  <si>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</si>
  <si>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</si>
  <si>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</si>
  <si>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</si>
  <si>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</si>
  <si>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</si>
  <si>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</si>
  <si>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</si>
  <si>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</si>
  <si>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</si>
  <si>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</si>
  <si>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</si>
  <si>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</si>
  <si>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</si>
  <si>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</si>
  <si>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</si>
  <si>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</si>
  <si>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</si>
  <si>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</si>
  <si>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</si>
  <si>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</si>
  <si>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</si>
  <si>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</si>
  <si>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</si>
  <si>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</si>
  <si>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</si>
  <si>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</si>
  <si>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</si>
  <si>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</si>
  <si>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</si>
  <si>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</si>
  <si>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</si>
  <si>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</si>
  <si>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</si>
  <si>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</si>
  <si>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</si>
  <si>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</si>
  <si>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</si>
  <si>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</si>
  <si>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</si>
  <si>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</si>
  <si>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</si>
  <si>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</si>
  <si>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</si>
  <si>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</si>
  <si>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</si>
  <si>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</si>
  <si>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</si>
  <si>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</si>
  <si>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</si>
  <si>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</si>
  <si>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</si>
  <si>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</si>
  <si>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</si>
  <si>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</si>
  <si>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</si>
  <si>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</si>
  <si>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</si>
  <si>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</si>
  <si>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</si>
  <si>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</si>
  <si>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</si>
  <si>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</si>
  <si>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</si>
  <si>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</si>
  <si>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</si>
  <si>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</si>
  <si>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</si>
  <si>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</si>
  <si>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</si>
  <si>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</si>
  <si>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</si>
  <si>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</si>
  <si>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</si>
  <si>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</si>
  <si>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</si>
  <si>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</si>
  <si>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</si>
  <si>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</si>
  <si>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</si>
  <si>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</si>
  <si>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</si>
  <si>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</si>
  <si>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</si>
  <si>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</si>
  <si>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</si>
  <si>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</si>
  <si>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</si>
  <si>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</si>
  <si>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</si>
  <si>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</si>
  <si>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</si>
  <si>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</si>
  <si>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</si>
  <si>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</si>
  <si>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</si>
  <si>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</si>
  <si>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</si>
  <si>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</si>
  <si>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</si>
  <si>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</si>
  <si>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</si>
  <si>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</si>
  <si>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</si>
  <si>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</si>
  <si>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</si>
  <si>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</si>
  <si>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</si>
  <si>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</si>
  <si>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</si>
  <si>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</si>
  <si>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</si>
  <si>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</si>
  <si>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</si>
  <si>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</si>
  <si>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</si>
  <si>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</si>
  <si>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</si>
  <si>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</si>
  <si>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</si>
  <si>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</si>
  <si>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</si>
  <si>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</si>
  <si>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</si>
  <si>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</si>
  <si>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</si>
  <si>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</si>
  <si>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</si>
  <si>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</si>
  <si>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</si>
  <si>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</si>
  <si>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</si>
  <si>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</si>
  <si>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</si>
  <si>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</si>
  <si>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</si>
  <si>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</si>
  <si>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</si>
  <si>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</si>
  <si>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</si>
  <si>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</si>
  <si>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</si>
  <si>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</si>
  <si>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</si>
  <si>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</si>
  <si>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</si>
  <si>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</si>
  <si>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</si>
  <si>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</si>
  <si>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</si>
  <si>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</si>
  <si>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</si>
  <si>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</si>
  <si>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</si>
  <si>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</si>
  <si>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</si>
  <si>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</si>
  <si>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</si>
  <si>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</si>
  <si>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</si>
  <si>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</si>
  <si>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</si>
  <si>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</si>
  <si>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</si>
  <si>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</si>
  <si>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</si>
  <si>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</si>
  <si>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</si>
  <si>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</si>
  <si>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</si>
  <si>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</si>
  <si>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</si>
  <si>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</si>
  <si>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</si>
  <si>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</si>
  <si>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</si>
  <si>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</si>
  <si>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</si>
  <si>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</si>
  <si>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</si>
  <si>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</si>
  <si>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</si>
  <si>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</si>
  <si>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</si>
  <si>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</si>
  <si>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</si>
  <si>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</si>
  <si>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</si>
  <si>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</si>
  <si>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</si>
  <si>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</si>
  <si>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</si>
  <si>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</si>
  <si>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</si>
  <si>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</si>
  <si>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</si>
  <si>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</si>
  <si>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</si>
  <si>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</si>
  <si>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</si>
  <si>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</si>
  <si>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</si>
  <si>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</si>
  <si>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</si>
  <si>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</si>
  <si>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</si>
  <si>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</si>
  <si>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</si>
  <si>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</si>
  <si>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</si>
  <si>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</si>
  <si>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</si>
  <si>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</si>
  <si>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</si>
  <si>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</si>
  <si>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</si>
  <si>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</si>
  <si>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</si>
  <si>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</si>
  <si>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</si>
  <si>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</si>
  <si>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</si>
  <si>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</si>
  <si>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</si>
  <si>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</si>
  <si>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</si>
  <si>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</si>
  <si>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</si>
  <si>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</si>
  <si>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</si>
  <si>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</si>
  <si>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</si>
  <si>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</si>
  <si>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</si>
  <si>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</si>
  <si>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</si>
  <si>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</si>
  <si>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</si>
  <si>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</si>
  <si>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</si>
  <si>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</si>
  <si>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</si>
  <si>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</si>
  <si>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</si>
  <si>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</si>
  <si>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</si>
  <si>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</si>
  <si>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</si>
  <si>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</si>
  <si>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</si>
  <si>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</si>
  <si>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</si>
  <si>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</si>
  <si>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</si>
  <si>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</si>
  <si>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</si>
  <si>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</si>
  <si>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</si>
  <si>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</si>
  <si>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</si>
  <si>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</si>
  <si>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</si>
  <si>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</si>
  <si>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</si>
  <si>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</si>
  <si>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</si>
  <si>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</si>
  <si>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</si>
  <si>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</si>
  <si>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</si>
  <si>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</si>
  <si>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</si>
  <si>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</si>
  <si>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</si>
  <si>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</si>
  <si>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</si>
  <si>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</si>
  <si>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</si>
  <si>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</si>
  <si>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</si>
  <si>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</si>
  <si>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</si>
  <si>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</si>
  <si>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</si>
  <si>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</si>
  <si>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</si>
  <si>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</si>
  <si>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</si>
  <si>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</si>
  <si>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</si>
  <si>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</si>
  <si>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</si>
  <si>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</si>
  <si>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</si>
  <si>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</si>
  <si>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</si>
  <si>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</si>
  <si>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</si>
  <si>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</si>
  <si>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</si>
  <si>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</si>
  <si>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</si>
  <si>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</si>
  <si>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</si>
  <si>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</si>
  <si>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</si>
  <si>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</si>
  <si>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</si>
  <si>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</si>
  <si>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</si>
  <si>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</si>
  <si>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</si>
  <si>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</si>
  <si>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</si>
  <si>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</si>
  <si>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</si>
  <si>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</si>
  <si>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</si>
  <si>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</si>
  <si>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</si>
  <si>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</si>
  <si>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</si>
  <si>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</si>
  <si>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</si>
  <si>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</si>
  <si>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</si>
  <si>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</si>
  <si>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</si>
  <si>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</si>
  <si>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</si>
  <si>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</si>
  <si>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</si>
  <si>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</si>
  <si>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</si>
  <si>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</si>
  <si>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</si>
  <si>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</si>
  <si>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</si>
  <si>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</si>
  <si>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</si>
  <si>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</si>
  <si>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</si>
  <si>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</si>
  <si>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</si>
  <si>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</si>
  <si>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</si>
  <si>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</si>
  <si>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</si>
  <si>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</si>
  <si>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</si>
  <si>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</si>
  <si>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</si>
  <si>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</si>
  <si>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</si>
  <si>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</si>
  <si>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</si>
  <si>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</si>
  <si>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</si>
  <si>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</si>
  <si>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</si>
  <si>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</si>
  <si>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</si>
  <si>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</si>
  <si>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</si>
  <si>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</si>
  <si>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</si>
  <si>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</si>
  <si>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</si>
  <si>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</si>
  <si>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</si>
  <si>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</si>
  <si>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</si>
  <si>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</si>
  <si>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</si>
  <si>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</si>
  <si>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</si>
  <si>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</si>
  <si>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</si>
  <si>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</si>
  <si>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</si>
  <si>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</si>
  <si>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</si>
  <si>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</si>
  <si>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</si>
  <si>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</si>
  <si>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</si>
  <si>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</si>
  <si>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</si>
  <si>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</si>
  <si>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</si>
  <si>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</si>
  <si>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</si>
  <si>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</si>
  <si>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</si>
  <si>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</si>
  <si>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</si>
  <si>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</si>
  <si>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</si>
  <si>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</si>
  <si>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</si>
  <si>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</si>
  <si>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</si>
  <si>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</si>
  <si>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</si>
  <si>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</si>
  <si>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</si>
  <si>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</si>
  <si>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</si>
  <si>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</si>
  <si>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</si>
  <si>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</si>
  <si>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</si>
  <si>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</si>
  <si>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</si>
  <si>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</si>
  <si>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</si>
  <si>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</si>
  <si>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</si>
  <si>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</si>
  <si>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</si>
  <si>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</si>
  <si>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</si>
  <si>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</si>
  <si>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</si>
  <si>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</si>
  <si>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</si>
  <si>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</si>
  <si>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</si>
  <si>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</si>
  <si>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</si>
  <si>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</si>
  <si>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</si>
  <si>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</si>
  <si>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</si>
  <si>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</si>
  <si>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</si>
  <si>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</si>
  <si>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</si>
  <si>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</si>
  <si>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</si>
  <si>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</si>
  <si>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</si>
  <si>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</si>
  <si>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</si>
  <si>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</si>
  <si>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</si>
  <si>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</si>
  <si>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</si>
  <si>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</si>
  <si>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</si>
  <si>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</si>
  <si>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</si>
  <si>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</si>
  <si>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</si>
  <si>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</si>
  <si>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</si>
  <si>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</si>
  <si>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</si>
  <si>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</si>
  <si>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</si>
  <si>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</si>
  <si>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</si>
  <si>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</si>
  <si>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</si>
  <si>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</si>
  <si>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</si>
  <si>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</si>
  <si>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</si>
  <si>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</si>
  <si>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</si>
  <si>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</si>
  <si>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</si>
  <si>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</si>
  <si>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</si>
  <si>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</si>
  <si>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</si>
  <si>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</si>
  <si>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</si>
  <si>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</si>
  <si>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</si>
  <si>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</si>
  <si>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</si>
  <si>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</si>
  <si>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</si>
  <si>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</si>
  <si>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</si>
  <si>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</si>
  <si>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</si>
  <si>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</si>
  <si>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</si>
  <si>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</si>
  <si>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</si>
  <si>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</si>
  <si>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</si>
  <si>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</si>
  <si>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</si>
  <si>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</si>
  <si>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</si>
  <si>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</si>
  <si>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</si>
  <si>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</si>
  <si>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</si>
  <si>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</si>
  <si>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</si>
  <si>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</si>
  <si>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</si>
  <si>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</si>
  <si>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</si>
  <si>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</si>
  <si>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</si>
  <si>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</si>
  <si>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</si>
  <si>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</si>
  <si>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</si>
  <si>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</si>
  <si>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</si>
  <si>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</si>
  <si>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</si>
  <si>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</si>
  <si>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</si>
  <si>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</si>
  <si>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</si>
  <si>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</si>
  <si>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</si>
  <si>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</si>
  <si>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</si>
  <si>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</si>
  <si>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</si>
  <si>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</si>
  <si>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</si>
  <si>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</si>
  <si>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</si>
  <si>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</si>
  <si>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</si>
  <si>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</si>
  <si>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</si>
  <si>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</si>
  <si>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</si>
  <si>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</si>
  <si>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</si>
  <si>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</si>
  <si>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</si>
  <si>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</si>
  <si>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</si>
  <si>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</si>
  <si>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</si>
  <si>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</si>
  <si>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</si>
  <si>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</si>
  <si>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</si>
  <si>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</si>
  <si>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</si>
  <si>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</si>
  <si>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</si>
  <si>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</si>
  <si>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</si>
  <si>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</si>
  <si>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</si>
  <si>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</si>
  <si>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</si>
  <si>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</si>
  <si>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</si>
  <si>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</si>
  <si>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</si>
  <si>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</si>
  <si>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</si>
  <si>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</si>
  <si>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</si>
  <si>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</si>
  <si>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</si>
  <si>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</si>
  <si>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</si>
  <si>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</si>
  <si>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</si>
  <si>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</si>
  <si>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</si>
  <si>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</si>
  <si>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</si>
  <si>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</si>
  <si>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</si>
  <si>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</si>
  <si>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</si>
  <si>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</si>
  <si>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</si>
  <si>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</si>
  <si>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</si>
  <si>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</si>
  <si>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</si>
  <si>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</si>
  <si>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</si>
  <si>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</si>
  <si>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</si>
  <si>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</si>
  <si>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</si>
  <si>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</si>
  <si>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</si>
  <si>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</si>
  <si>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</si>
  <si>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</si>
  <si>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</si>
  <si>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</si>
  <si>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</si>
  <si>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</si>
  <si>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</si>
  <si>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</si>
  <si>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</si>
  <si>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</si>
  <si>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</si>
  <si>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</si>
  <si>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</si>
  <si>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</si>
  <si>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</si>
  <si>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</si>
  <si>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</si>
  <si>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</si>
  <si>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</si>
  <si>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</si>
  <si>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</si>
  <si>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</si>
  <si>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</si>
  <si>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</si>
  <si>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</si>
  <si>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</si>
  <si>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</si>
  <si>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</si>
  <si>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</si>
  <si>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</si>
  <si>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</si>
  <si>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</si>
  <si>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</si>
  <si>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</si>
  <si>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</si>
  <si>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</si>
  <si>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</si>
  <si>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</si>
  <si>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</si>
  <si>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</si>
  <si>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</si>
  <si>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</si>
  <si>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</si>
  <si>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</si>
  <si>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</si>
  <si>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</si>
  <si>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</si>
  <si>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</si>
  <si>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</si>
  <si>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</si>
  <si>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</si>
  <si>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</si>
  <si>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</si>
  <si>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</si>
  <si>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</si>
  <si>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</si>
  <si>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</si>
  <si>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</si>
  <si>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</si>
  <si>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</si>
  <si>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</si>
  <si>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</si>
  <si>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</si>
  <si>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</si>
  <si>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</si>
  <si>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</si>
  <si>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</si>
  <si>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</si>
  <si>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</si>
  <si>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</si>
  <si>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</si>
  <si>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</si>
  <si>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</si>
  <si>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</si>
  <si>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</si>
  <si>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</si>
  <si>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</si>
  <si>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</si>
  <si>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</si>
  <si>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</si>
  <si>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</si>
  <si>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</si>
  <si>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</si>
  <si>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</si>
  <si>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</si>
  <si>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</si>
  <si>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</si>
  <si>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</si>
  <si>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</si>
  <si>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</si>
  <si>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</si>
  <si>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</si>
  <si>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</si>
  <si>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</si>
  <si>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</si>
  <si>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</si>
  <si>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</si>
  <si>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</si>
  <si>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</si>
  <si>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</si>
  <si>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</si>
  <si>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</si>
  <si>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</si>
  <si>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</si>
  <si>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</si>
  <si>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</si>
  <si>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</si>
  <si>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</si>
  <si>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</si>
  <si>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</si>
  <si>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</si>
  <si>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</si>
  <si>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</si>
  <si>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</si>
  <si>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</si>
  <si>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</si>
  <si>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</si>
  <si>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</si>
  <si>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</si>
  <si>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</si>
  <si>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</si>
  <si>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</si>
  <si>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</si>
  <si>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</si>
  <si>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</si>
  <si>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</si>
  <si>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</si>
  <si>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</si>
  <si>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</si>
  <si>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</si>
  <si>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</si>
  <si>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</si>
  <si>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</si>
  <si>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</si>
  <si>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</si>
  <si>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</si>
  <si>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</si>
  <si>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</si>
  <si>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</si>
  <si>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</si>
  <si>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</si>
  <si>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</si>
  <si>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</si>
  <si>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</si>
  <si>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</si>
  <si>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</si>
  <si>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</si>
  <si>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</si>
  <si>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</si>
  <si>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</si>
  <si>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</si>
  <si>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</si>
  <si>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</si>
  <si>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</si>
  <si>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</si>
  <si>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</si>
  <si>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</si>
  <si>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</si>
  <si>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</si>
  <si>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</si>
  <si>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</si>
  <si>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</si>
  <si>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</si>
  <si>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</si>
  <si>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</si>
  <si>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</si>
  <si>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</si>
  <si>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</si>
  <si>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</si>
  <si>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</si>
  <si>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</si>
  <si>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</si>
  <si>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</si>
  <si>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</si>
  <si>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</si>
  <si>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</si>
  <si>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</si>
  <si>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</si>
  <si>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</si>
  <si>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</si>
  <si>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</si>
  <si>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</si>
  <si>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</si>
  <si>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</si>
  <si>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</si>
  <si>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</si>
  <si>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</si>
  <si>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</si>
  <si>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</si>
  <si>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</si>
  <si>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</si>
  <si>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</si>
  <si>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</si>
  <si>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</si>
  <si>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</si>
  <si>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</si>
  <si>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</si>
  <si>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</si>
  <si>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</si>
  <si>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</si>
  <si>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</si>
  <si>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</si>
  <si>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</si>
  <si>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</si>
  <si>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</si>
  <si>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</si>
  <si>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</si>
  <si>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</si>
  <si>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</si>
  <si>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</si>
  <si>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</si>
  <si>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</si>
  <si>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</si>
  <si>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</si>
  <si>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</si>
  <si>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</si>
  <si>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</si>
  <si>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</si>
  <si>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</si>
  <si>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</si>
  <si>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</si>
  <si>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</si>
  <si>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</si>
  <si>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</si>
  <si>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</si>
  <si>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</si>
  <si>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</si>
  <si>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</si>
  <si>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</si>
  <si>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</si>
  <si>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</si>
  <si>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</si>
  <si>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</si>
  <si>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</si>
  <si>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</si>
  <si>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</si>
  <si>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</si>
  <si>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</si>
  <si>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</si>
  <si>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</si>
  <si>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</si>
  <si>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</si>
  <si>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</si>
  <si>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</si>
  <si>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</si>
  <si>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</si>
  <si>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</si>
  <si>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</si>
  <si>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</si>
  <si>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</si>
  <si>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</si>
  <si>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</si>
  <si>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</si>
  <si>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</si>
  <si>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</si>
  <si>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</si>
  <si>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</si>
  <si>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</si>
  <si>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</si>
  <si>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</si>
  <si>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</si>
  <si>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</si>
  <si>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</si>
  <si>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</si>
  <si>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</si>
  <si>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</si>
  <si>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</si>
  <si>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</si>
  <si>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</si>
  <si>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</si>
  <si>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</si>
  <si>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</si>
  <si>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</si>
  <si>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</si>
  <si>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</si>
  <si>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</si>
  <si>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</si>
  <si>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</si>
  <si>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</si>
  <si>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</si>
  <si>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</si>
  <si>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</si>
  <si>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</si>
  <si>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</si>
  <si>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</si>
  <si>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</si>
  <si>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</si>
  <si>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</si>
  <si>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</si>
  <si>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</si>
  <si>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</si>
  <si>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</si>
  <si>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</si>
  <si>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</si>
  <si>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</si>
  <si>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</si>
  <si>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</si>
  <si>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</si>
  <si>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</si>
  <si>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</si>
  <si>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</si>
  <si>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</si>
  <si>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</si>
  <si>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</si>
  <si>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</si>
  <si>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</si>
  <si>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</si>
  <si>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</si>
  <si>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</si>
  <si>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</si>
  <si>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</si>
  <si>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</si>
  <si>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</si>
  <si>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</si>
  <si>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</si>
  <si>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</si>
  <si>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</si>
  <si>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</si>
  <si>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</si>
  <si>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</si>
  <si>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</si>
  <si>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</si>
  <si>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</si>
  <si>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</si>
  <si>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</si>
  <si>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</si>
  <si>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</si>
  <si>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</si>
  <si>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</si>
  <si>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</si>
  <si>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</si>
  <si>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</si>
  <si>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</si>
  <si>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</si>
  <si>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</si>
  <si>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</si>
  <si>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</si>
  <si>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</si>
  <si>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</si>
  <si>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</si>
  <si>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</si>
  <si>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</si>
  <si>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</si>
  <si>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</si>
  <si>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</si>
  <si>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</si>
  <si>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</si>
  <si>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</si>
  <si>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</si>
  <si>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</si>
  <si>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</si>
  <si>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</si>
  <si>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</si>
  <si>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</si>
  <si>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</si>
  <si>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</si>
  <si>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</si>
  <si>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</si>
  <si>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</si>
  <si>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</si>
  <si>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</si>
  <si>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</si>
  <si>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</si>
  <si>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</si>
  <si>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</si>
  <si>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</si>
  <si>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</si>
  <si>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</si>
  <si>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</si>
  <si>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</si>
  <si>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</si>
  <si>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</si>
  <si>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</si>
  <si>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</si>
  <si>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</si>
  <si>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</si>
  <si>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</si>
  <si>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</si>
  <si>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</si>
  <si>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</si>
  <si>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</si>
  <si>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</si>
  <si>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</si>
  <si>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</si>
  <si>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</si>
  <si>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</si>
  <si>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</si>
  <si>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</si>
  <si>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</si>
  <si>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</si>
  <si>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</si>
  <si>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</si>
  <si>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</si>
  <si>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</si>
  <si>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</si>
  <si>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</si>
  <si>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</si>
  <si>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</si>
  <si>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</si>
  <si>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</si>
  <si>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</si>
  <si>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</si>
  <si>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</si>
  <si>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</si>
  <si>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</si>
  <si>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</si>
  <si>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</si>
  <si>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</si>
  <si>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</si>
  <si>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</si>
  <si>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</si>
  <si>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</si>
  <si>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</si>
  <si>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</si>
  <si>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</si>
  <si>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</si>
  <si>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</si>
  <si>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</si>
  <si>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</si>
  <si>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</si>
  <si>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</si>
  <si>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</si>
  <si>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</si>
  <si>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</si>
  <si>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</si>
  <si>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</si>
  <si>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</si>
  <si>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</si>
  <si>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</si>
  <si>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</si>
  <si>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</si>
  <si>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</si>
  <si>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</si>
  <si>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</si>
  <si>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</si>
  <si>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</si>
  <si>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</si>
  <si>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</si>
  <si>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</si>
  <si>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</si>
  <si>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</si>
  <si>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</si>
  <si>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</si>
  <si>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</si>
  <si>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</si>
  <si>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</si>
  <si>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</si>
  <si>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</si>
  <si>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</si>
  <si>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</si>
  <si>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</si>
  <si>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</si>
  <si>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</si>
  <si>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</si>
  <si>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</si>
  <si>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</si>
  <si>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</si>
  <si>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</si>
  <si>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</si>
  <si>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</si>
  <si>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</si>
  <si>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</si>
  <si>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</si>
  <si>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</si>
  <si>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</si>
  <si>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</si>
  <si>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</si>
  <si>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</si>
  <si>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</si>
  <si>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</si>
  <si>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</si>
  <si>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</si>
  <si>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</si>
  <si>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</si>
  <si>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</si>
  <si>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</si>
  <si>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</si>
  <si>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</si>
  <si>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</si>
  <si>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</si>
  <si>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</si>
  <si>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</si>
  <si>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</si>
  <si>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</si>
  <si>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</si>
  <si>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</si>
  <si>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</si>
  <si>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</si>
  <si>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</si>
  <si>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</si>
  <si>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</si>
  <si>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</si>
  <si>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</si>
  <si>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</si>
  <si>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</si>
  <si>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</si>
  <si>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</si>
  <si>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</si>
  <si>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</si>
  <si>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</si>
  <si>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</si>
  <si>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</si>
  <si>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</si>
  <si>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</si>
  <si>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</si>
  <si>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</si>
  <si>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</si>
  <si>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</si>
  <si>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</si>
  <si>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</si>
  <si>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</si>
  <si>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</si>
  <si>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</si>
  <si>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</si>
  <si>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</si>
  <si>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</si>
  <si>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</si>
  <si>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</si>
  <si>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</si>
  <si>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</si>
  <si>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</si>
  <si>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</si>
  <si>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</si>
  <si>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</si>
  <si>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</si>
  <si>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</si>
  <si>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</si>
  <si>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</si>
  <si>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</si>
  <si>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</si>
  <si>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</si>
  <si>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</si>
  <si>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</si>
  <si>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</si>
  <si>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</si>
  <si>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</si>
  <si>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</si>
  <si>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</si>
  <si>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</si>
  <si>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</si>
  <si>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</si>
  <si>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</si>
  <si>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</si>
  <si>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</si>
  <si>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</si>
  <si>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</si>
  <si>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</si>
  <si>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</si>
  <si>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</si>
  <si>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</si>
  <si>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</si>
  <si>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</si>
  <si>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</si>
  <si>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</si>
  <si>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</si>
  <si>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</si>
  <si>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</si>
  <si>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</si>
  <si>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</si>
  <si>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</si>
  <si>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</si>
  <si>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</si>
  <si>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</si>
  <si>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</si>
  <si>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</si>
  <si>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</si>
  <si>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</si>
  <si>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</si>
  <si>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</si>
  <si>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</si>
  <si>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</si>
  <si>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</si>
  <si>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</si>
  <si>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</si>
  <si>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</si>
  <si>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</si>
  <si>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</si>
  <si>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</si>
  <si>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</si>
  <si>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</si>
  <si>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</si>
  <si>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</si>
  <si>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</si>
  <si>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</si>
  <si>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</si>
  <si>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</si>
  <si>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</si>
  <si>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</si>
  <si>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</si>
  <si>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</si>
  <si>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</si>
  <si>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</si>
  <si>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</si>
  <si>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</si>
  <si>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</si>
  <si>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</si>
  <si>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</si>
  <si>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</si>
  <si>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</si>
  <si>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</si>
  <si>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</si>
  <si>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</si>
  <si>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</si>
  <si>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</si>
  <si>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</si>
  <si>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</si>
  <si>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</si>
  <si>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</si>
  <si>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</si>
  <si>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</si>
  <si>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</si>
  <si>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</si>
  <si>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</si>
  <si>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</si>
  <si>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</si>
  <si>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</si>
  <si>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</si>
  <si>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</si>
  <si>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</si>
  <si>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</si>
  <si>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</si>
  <si>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</si>
  <si>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</si>
  <si>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</si>
  <si>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</si>
  <si>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</si>
  <si>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</si>
  <si>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</si>
  <si>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</si>
  <si>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</si>
  <si>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</si>
  <si>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</si>
  <si>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</si>
  <si>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</si>
  <si>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</si>
  <si>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</si>
  <si>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</si>
  <si>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</si>
  <si>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</si>
  <si>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</si>
  <si>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</si>
  <si>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</si>
  <si>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</si>
  <si>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</si>
  <si>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</si>
  <si>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</si>
  <si>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</si>
  <si>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</si>
  <si>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</si>
  <si>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</si>
  <si>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</si>
  <si>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</si>
  <si>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</si>
  <si>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</si>
  <si>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</si>
  <si>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</si>
  <si>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</si>
  <si>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</si>
  <si>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</si>
  <si>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</si>
  <si>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</si>
  <si>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</si>
  <si>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</si>
  <si>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</si>
  <si>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</si>
  <si>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</si>
  <si>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</si>
  <si>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</si>
  <si>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</si>
  <si>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</si>
  <si>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</si>
  <si>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</si>
  <si>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</si>
  <si>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</si>
  <si>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</si>
  <si>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</si>
  <si>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</si>
  <si>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</si>
  <si>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</si>
  <si>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</si>
  <si>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</si>
  <si>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</si>
  <si>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</si>
  <si>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</si>
  <si>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</si>
  <si>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</si>
  <si>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</si>
  <si>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</si>
  <si>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</si>
  <si>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</si>
  <si>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</si>
  <si>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</si>
  <si>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</si>
  <si>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</si>
  <si>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</si>
  <si>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</si>
  <si>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</si>
  <si>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</si>
  <si>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</si>
  <si>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</si>
  <si>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</si>
  <si>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</si>
  <si>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</si>
  <si>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</si>
  <si>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</si>
  <si>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</si>
  <si>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</si>
  <si>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</si>
  <si>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</si>
  <si>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</si>
  <si>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</si>
  <si>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</si>
  <si>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</si>
  <si>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</si>
  <si>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</si>
  <si>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</si>
  <si>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</si>
  <si>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</si>
  <si>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</si>
  <si>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</si>
  <si>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</si>
  <si>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</si>
  <si>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</si>
  <si>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</si>
  <si>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</si>
  <si>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</si>
  <si>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</si>
  <si>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</si>
  <si>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</si>
  <si>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</si>
  <si>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</si>
  <si>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</si>
  <si>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</si>
  <si>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</si>
  <si>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</si>
  <si>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</si>
  <si>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</si>
  <si>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</si>
  <si>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</si>
  <si>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</si>
  <si>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</si>
  <si>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</si>
  <si>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</si>
  <si>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</si>
  <si>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</si>
  <si>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</si>
  <si>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</si>
  <si>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</si>
  <si>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</si>
  <si>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</si>
  <si>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</si>
  <si>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</si>
  <si>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</si>
  <si>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</si>
  <si>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</si>
  <si>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</si>
  <si>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</si>
  <si>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</si>
  <si>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</si>
  <si>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</si>
  <si>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</si>
  <si>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</si>
  <si>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</si>
  <si>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</si>
  <si>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</si>
  <si>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</si>
  <si>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</si>
  <si>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</si>
  <si>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</si>
  <si>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</si>
  <si>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</si>
  <si>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</si>
  <si>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</si>
  <si>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</si>
  <si>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</si>
  <si>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</si>
  <si>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</si>
  <si>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</si>
  <si>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</si>
  <si>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</si>
  <si>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</si>
  <si>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</si>
  <si>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</si>
  <si>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</si>
  <si>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</si>
  <si>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</si>
  <si>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</si>
  <si>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</si>
  <si>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</si>
  <si>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</si>
  <si>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</si>
  <si>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</si>
  <si>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</si>
  <si>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</si>
  <si>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</si>
  <si>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</si>
  <si>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</si>
  <si>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</si>
  <si>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</si>
  <si>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</si>
  <si>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</si>
  <si>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</si>
  <si>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</si>
  <si>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</si>
  <si>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</si>
  <si>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</si>
  <si>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</si>
  <si>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</si>
  <si>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</si>
  <si>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</si>
  <si>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</si>
  <si>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</si>
  <si>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</si>
  <si>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</si>
  <si>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</si>
  <si>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</si>
  <si>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</si>
  <si>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</si>
  <si>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</si>
  <si>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</si>
  <si>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</si>
  <si>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</si>
  <si>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</si>
  <si>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</si>
  <si>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</si>
  <si>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</si>
  <si>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</si>
  <si>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</si>
  <si>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</si>
  <si>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</si>
  <si>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</si>
  <si>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</si>
  <si>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</si>
  <si>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</si>
  <si>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</si>
  <si>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</si>
  <si>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</si>
  <si>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</si>
  <si>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</si>
  <si>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</si>
  <si>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</si>
  <si>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</si>
  <si>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</si>
  <si>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</si>
  <si>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</si>
  <si>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</si>
  <si>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</si>
  <si>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</si>
  <si>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</si>
  <si>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</si>
  <si>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</si>
  <si>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</si>
  <si>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</si>
  <si>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</si>
  <si>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</si>
  <si>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</si>
  <si>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</si>
  <si>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</si>
  <si>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</si>
  <si>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</si>
  <si>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</si>
  <si>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</si>
  <si>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</si>
  <si>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</si>
  <si>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</si>
  <si>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</si>
  <si>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</si>
  <si>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</si>
  <si>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</si>
  <si>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</si>
  <si>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</si>
  <si>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</si>
  <si>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</si>
  <si>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</si>
  <si>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</si>
  <si>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</si>
  <si>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</si>
  <si>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</si>
  <si>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</si>
  <si>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</si>
  <si>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</si>
  <si>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</si>
  <si>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</si>
  <si>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</si>
  <si>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</si>
  <si>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</si>
  <si>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</si>
  <si>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</si>
  <si>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</si>
  <si>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</si>
  <si>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</si>
  <si>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</si>
  <si>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</si>
  <si>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</si>
  <si>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</si>
  <si>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</si>
  <si>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</si>
  <si>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</si>
  <si>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</si>
  <si>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</si>
  <si>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</si>
  <si>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</si>
  <si>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</si>
  <si>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</si>
  <si>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</si>
  <si>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</si>
  <si>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</si>
  <si>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</si>
  <si>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</si>
  <si>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</si>
  <si>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</si>
  <si>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</si>
  <si>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</si>
  <si>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</si>
  <si>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</si>
  <si>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</si>
  <si>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</si>
  <si>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</si>
  <si>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</si>
  <si>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</si>
  <si>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</si>
  <si>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</si>
  <si>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</si>
  <si>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</si>
  <si>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</si>
  <si>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</si>
  <si>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</si>
  <si>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</si>
  <si>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</si>
  <si>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</si>
  <si>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</si>
  <si>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</si>
  <si>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</si>
  <si>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</si>
  <si>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</si>
  <si>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</si>
  <si>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</si>
  <si>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</si>
  <si>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</si>
  <si>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</si>
  <si>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</si>
  <si>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</si>
  <si>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</si>
  <si>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</si>
  <si>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</si>
  <si>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</si>
  <si>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</si>
  <si>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</si>
  <si>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</si>
  <si>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</si>
  <si>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</si>
  <si>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</si>
  <si>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</si>
  <si>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</si>
  <si>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</si>
  <si>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</si>
  <si>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</si>
  <si>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</si>
  <si>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</si>
  <si>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</si>
  <si>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</si>
  <si>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</si>
  <si>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</si>
  <si>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</si>
  <si>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</si>
  <si>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</si>
  <si>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</si>
  <si>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</si>
  <si>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</si>
  <si>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</si>
  <si>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</si>
  <si>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</si>
  <si>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</si>
  <si>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</si>
  <si>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</si>
  <si>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</si>
  <si>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</si>
  <si>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</si>
  <si>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</si>
  <si>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</si>
  <si>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</si>
  <si>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</si>
  <si>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</si>
  <si>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</si>
  <si>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</si>
  <si>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</si>
  <si>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</si>
  <si>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</si>
  <si>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</si>
  <si>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</si>
  <si>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</si>
  <si>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</si>
  <si>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</si>
  <si>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</si>
  <si>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</si>
  <si>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</si>
  <si>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</si>
  <si>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</si>
  <si>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</si>
  <si>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</si>
  <si>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</si>
  <si>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</si>
  <si>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</si>
  <si>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</si>
  <si>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</si>
  <si>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</si>
  <si>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</si>
  <si>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</si>
  <si>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</si>
  <si>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</si>
  <si>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</si>
  <si>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</si>
  <si>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</si>
  <si>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</si>
  <si>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</si>
  <si>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</si>
  <si>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</si>
  <si>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</si>
  <si>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</si>
  <si>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</si>
  <si>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</si>
  <si>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</si>
  <si>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</si>
  <si>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</si>
  <si>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</si>
  <si>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</si>
  <si>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</si>
  <si>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</si>
  <si>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</si>
  <si>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</si>
  <si>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</si>
  <si>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</si>
  <si>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</si>
  <si>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</si>
  <si>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</si>
  <si>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</si>
  <si>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</si>
  <si>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</si>
  <si>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</si>
  <si>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</si>
  <si>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</si>
  <si>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</si>
  <si>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</si>
  <si>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</si>
  <si>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</si>
  <si>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</si>
  <si>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</si>
  <si>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</si>
  <si>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</si>
  <si>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</si>
  <si>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</si>
  <si>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</si>
  <si>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</si>
  <si>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</si>
  <si>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</si>
  <si>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</si>
  <si>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</si>
  <si>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</si>
  <si>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</si>
  <si>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</si>
  <si>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</si>
  <si>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</si>
  <si>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</si>
  <si>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</si>
  <si>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</si>
  <si>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</si>
  <si>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</si>
  <si>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</si>
  <si>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</si>
  <si>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</si>
  <si>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</si>
  <si>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</si>
  <si>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</si>
  <si>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</si>
  <si>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</si>
  <si>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</si>
  <si>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</si>
  <si>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</si>
  <si>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</si>
  <si>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</si>
  <si>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</si>
  <si>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</si>
  <si>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</si>
  <si>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</si>
  <si>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</si>
  <si>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</si>
  <si>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</si>
  <si>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</si>
  <si>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</si>
  <si>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</si>
  <si>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</si>
  <si>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</si>
  <si>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</si>
  <si>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</si>
  <si>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</si>
  <si>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</si>
  <si>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</si>
  <si>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</si>
  <si>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</si>
  <si>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</si>
  <si>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</si>
  <si>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</si>
  <si>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</si>
  <si>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</si>
  <si>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</si>
  <si>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</si>
  <si>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</si>
  <si>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</si>
  <si>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</si>
  <si>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</si>
  <si>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</si>
  <si>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</si>
  <si>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</si>
  <si>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</si>
  <si>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</si>
  <si>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</si>
  <si>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</si>
  <si>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</si>
  <si>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</si>
  <si>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</si>
  <si>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</si>
  <si>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</si>
  <si>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</si>
  <si>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</si>
  <si>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</si>
  <si>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</si>
  <si>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</si>
  <si>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</si>
  <si>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</si>
  <si>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</si>
  <si>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</si>
  <si>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</si>
  <si>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</si>
  <si>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</si>
  <si>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</si>
  <si>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</si>
  <si>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</si>
  <si>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</si>
  <si>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</si>
  <si>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</si>
  <si>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</si>
  <si>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</si>
  <si>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</si>
  <si>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</si>
  <si>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</si>
  <si>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</si>
  <si>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</si>
  <si>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</si>
  <si>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</si>
  <si>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</si>
  <si>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</si>
  <si>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</si>
  <si>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</si>
  <si>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</si>
  <si>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</si>
  <si>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</si>
  <si>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</si>
  <si>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</si>
  <si>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</si>
  <si>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</si>
  <si>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</si>
  <si>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</si>
  <si>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</si>
  <si>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</si>
  <si>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</si>
  <si>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</si>
  <si>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</si>
  <si>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</si>
  <si>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</si>
  <si>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</si>
  <si>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</si>
  <si>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</si>
  <si>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</si>
  <si>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</si>
  <si>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</si>
  <si>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</si>
  <si>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</si>
  <si>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</si>
  <si>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</si>
  <si>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</si>
  <si>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</si>
  <si>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</si>
  <si>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</si>
  <si>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</si>
  <si>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</si>
  <si>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</si>
  <si>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</si>
  <si>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</si>
  <si>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</si>
  <si>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</si>
  <si>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</si>
  <si>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</si>
  <si>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</si>
  <si>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</si>
  <si>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</si>
  <si>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</si>
  <si>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</si>
  <si>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</si>
  <si>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</si>
  <si>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</si>
  <si>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</si>
  <si>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</si>
  <si>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</si>
  <si>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</si>
  <si>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</si>
  <si>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</si>
  <si>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</si>
  <si>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</si>
  <si>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</si>
  <si>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</si>
  <si>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</si>
  <si>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</si>
  <si>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</si>
  <si>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</si>
  <si>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</si>
  <si>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</si>
  <si>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</si>
  <si>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</si>
  <si>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</si>
  <si>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</si>
  <si>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</si>
  <si>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</si>
  <si>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</si>
  <si>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</si>
  <si>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</si>
  <si>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</si>
  <si>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</si>
  <si>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</si>
  <si>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</si>
  <si>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</si>
  <si>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</si>
  <si>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</si>
  <si>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</si>
  <si>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</si>
  <si>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</si>
  <si>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</si>
  <si>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</si>
  <si>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</si>
  <si>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</si>
  <si>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</si>
  <si>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</si>
  <si>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</si>
  <si>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</si>
  <si>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</si>
  <si>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</si>
  <si>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</si>
  <si>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</si>
  <si>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</si>
  <si>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</si>
  <si>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</si>
  <si>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</si>
  <si>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</si>
  <si>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</si>
  <si>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</si>
  <si>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</si>
  <si>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</si>
  <si>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</si>
  <si>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</si>
  <si>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</si>
  <si>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</si>
  <si>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</si>
  <si>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</si>
  <si>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</si>
  <si>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</si>
  <si>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</si>
  <si>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</si>
  <si>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</si>
  <si>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</si>
  <si>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</si>
  <si>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</si>
  <si>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</si>
  <si>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</si>
  <si>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</si>
  <si>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</si>
  <si>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</si>
  <si>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</si>
  <si>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</si>
  <si>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</si>
  <si>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</si>
  <si>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</si>
  <si>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</si>
  <si>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</si>
  <si>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</si>
  <si>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</si>
  <si>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</si>
  <si>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</si>
  <si>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</si>
  <si>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</si>
  <si>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</si>
  <si>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</si>
  <si>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</si>
  <si>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</si>
  <si>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</si>
  <si>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</si>
  <si>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</si>
  <si>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</si>
  <si>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</si>
  <si>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</si>
  <si>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</si>
  <si>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</si>
  <si>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</si>
  <si>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</si>
  <si>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</si>
  <si>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</si>
  <si>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</si>
  <si>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</si>
  <si>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</si>
  <si>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</si>
  <si>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</si>
  <si>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</si>
  <si>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</si>
  <si>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</si>
  <si>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</si>
  <si>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</si>
  <si>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</si>
  <si>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</si>
  <si>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</si>
  <si>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</si>
  <si>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</si>
  <si>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</si>
  <si>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</si>
  <si>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</si>
  <si>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</si>
  <si>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</si>
  <si>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</si>
  <si>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</si>
  <si>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</si>
  <si>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</si>
  <si>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</si>
  <si>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</si>
  <si>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</si>
  <si>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</si>
  <si>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</si>
  <si>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</si>
  <si>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</si>
  <si>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</si>
  <si>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</si>
  <si>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</si>
  <si>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</si>
  <si>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</si>
  <si>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</si>
  <si>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</si>
  <si>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</si>
  <si>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</si>
  <si>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</si>
  <si>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</si>
  <si>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</si>
  <si>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</si>
  <si>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</si>
  <si>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</si>
  <si>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</si>
  <si>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</si>
  <si>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</si>
  <si>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</si>
  <si>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</si>
  <si>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</si>
  <si>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</si>
  <si>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</si>
  <si>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</si>
  <si>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</si>
  <si>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</si>
  <si>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</si>
  <si>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</si>
  <si>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</si>
  <si>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</si>
  <si>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</si>
  <si>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</si>
  <si>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</si>
  <si>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</si>
  <si>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</si>
  <si>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</si>
  <si>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</si>
  <si>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</si>
  <si>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</si>
  <si>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</si>
  <si>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</si>
  <si>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</si>
  <si>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</si>
  <si>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</si>
  <si>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</si>
  <si>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</si>
  <si>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</si>
  <si>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</si>
  <si>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</si>
  <si>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</si>
  <si>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</si>
  <si>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</si>
  <si>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</si>
  <si>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</si>
  <si>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</si>
  <si>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</si>
  <si>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</si>
  <si>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</si>
  <si>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</si>
  <si>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</si>
  <si>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</si>
  <si>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</si>
  <si>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</si>
  <si>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</si>
  <si>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</si>
  <si>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</si>
  <si>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</si>
  <si>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</si>
  <si>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</si>
  <si>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</si>
  <si>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</si>
  <si>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</si>
  <si>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</si>
  <si>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</si>
  <si>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</si>
  <si>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</si>
  <si>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</si>
  <si>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</si>
  <si>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</si>
  <si>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</si>
  <si>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</si>
  <si>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</si>
  <si>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</si>
  <si>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</si>
  <si>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</si>
  <si>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</si>
  <si>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</si>
  <si>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</si>
  <si>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</si>
  <si>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</si>
  <si>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</si>
  <si>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</si>
  <si>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</si>
  <si>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</si>
  <si>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</si>
  <si>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</si>
  <si>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</si>
  <si>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</si>
  <si>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</si>
  <si>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</si>
  <si>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</si>
  <si>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</si>
  <si>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</si>
  <si>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</si>
  <si>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</si>
  <si>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</si>
  <si>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</si>
  <si>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</si>
  <si>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</si>
  <si>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</si>
  <si>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</si>
  <si>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</si>
  <si>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</si>
  <si>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</si>
  <si>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</si>
  <si>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</si>
  <si>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</si>
  <si>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</si>
  <si>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</si>
  <si>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</si>
  <si>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</si>
  <si>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</si>
  <si>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</si>
  <si>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</si>
  <si>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</si>
  <si>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</si>
  <si>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</si>
  <si>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</si>
  <si>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</si>
  <si>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</si>
  <si>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</si>
  <si>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</si>
  <si>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</si>
  <si>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</si>
  <si>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</si>
  <si>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</si>
  <si>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</si>
  <si>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</si>
  <si>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</si>
  <si>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</si>
  <si>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</si>
  <si>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</si>
  <si>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</si>
  <si>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</si>
  <si>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</si>
  <si>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</si>
  <si>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</si>
  <si>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</si>
  <si>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</si>
  <si>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</si>
  <si>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</si>
  <si>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</si>
  <si>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</si>
  <si>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</si>
  <si>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</si>
  <si>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</si>
  <si>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</si>
  <si>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</si>
  <si>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</si>
  <si>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</si>
  <si>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</si>
  <si>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</si>
  <si>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</si>
  <si>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</si>
  <si>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</si>
  <si>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</si>
  <si>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</si>
  <si>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</si>
  <si>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</si>
  <si>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</si>
  <si>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</si>
  <si>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</si>
  <si>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</si>
  <si>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</si>
  <si>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</si>
  <si>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</si>
  <si>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</si>
  <si>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</si>
  <si>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</si>
  <si>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</si>
  <si>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</si>
  <si>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</si>
  <si>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</si>
  <si>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</si>
  <si>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</si>
  <si>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</si>
  <si>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</si>
  <si>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</si>
  <si>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</si>
  <si>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</si>
  <si>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</si>
  <si>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</si>
  <si>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</si>
  <si>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</si>
  <si>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</si>
  <si>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</si>
  <si>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</si>
  <si>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</si>
  <si>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</si>
  <si>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</si>
  <si>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</si>
  <si>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</si>
  <si>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</si>
  <si>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</si>
  <si>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</si>
  <si>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</si>
  <si>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</si>
  <si>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</si>
  <si>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</si>
  <si>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</si>
  <si>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</si>
  <si>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</si>
  <si>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</si>
  <si>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</si>
  <si>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</si>
  <si>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</si>
  <si>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</si>
  <si>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</si>
  <si>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</si>
  <si>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</si>
  <si>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</si>
  <si>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</si>
  <si>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</si>
  <si>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</si>
  <si>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</si>
  <si>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</si>
  <si>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</si>
  <si>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</si>
  <si>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</si>
  <si>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</si>
  <si>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</si>
  <si>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</si>
  <si>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</si>
  <si>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</si>
  <si>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</si>
  <si>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</si>
  <si>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</si>
  <si>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</si>
  <si>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</si>
  <si>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</si>
  <si>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</si>
  <si>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</si>
  <si>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</si>
  <si>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</si>
  <si>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</si>
  <si>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</si>
  <si>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</si>
  <si>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</si>
  <si>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</si>
  <si>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</si>
  <si>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</si>
  <si>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</si>
  <si>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</si>
  <si>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</si>
  <si>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</si>
  <si>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</si>
  <si>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</si>
  <si>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</si>
  <si>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</si>
  <si>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</si>
  <si>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</si>
  <si>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</si>
  <si>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</si>
  <si>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</si>
  <si>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</si>
  <si>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</si>
  <si>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</si>
  <si>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</si>
  <si>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</si>
  <si>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</si>
  <si>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</si>
  <si>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</si>
  <si>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</si>
  <si>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</si>
  <si>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</si>
  <si>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</si>
  <si>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</si>
  <si>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</si>
  <si>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</si>
  <si>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</si>
  <si>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</si>
  <si>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</si>
  <si>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</si>
  <si>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</si>
  <si>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</si>
  <si>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</si>
  <si>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</si>
  <si>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</si>
  <si>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</si>
  <si>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</si>
  <si>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</si>
  <si>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</si>
  <si>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</si>
  <si>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</si>
  <si>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</si>
  <si>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</si>
  <si>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</si>
  <si>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</si>
  <si>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</si>
  <si>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</si>
  <si>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</si>
  <si>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</si>
  <si>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</si>
  <si>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</si>
  <si>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</si>
  <si>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</si>
  <si>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</si>
  <si>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</si>
  <si>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</si>
  <si>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</si>
  <si>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</si>
  <si>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</si>
  <si>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</si>
  <si>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</si>
  <si>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</si>
  <si>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</si>
  <si>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</si>
  <si>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</si>
  <si>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</si>
  <si>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</si>
  <si>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</si>
  <si>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</si>
  <si>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</si>
  <si>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</si>
  <si>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</si>
  <si>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</si>
  <si>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</si>
  <si>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</si>
  <si>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</si>
  <si>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</si>
  <si>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</si>
  <si>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</si>
  <si>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</si>
  <si>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</si>
  <si>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</si>
  <si>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</si>
  <si>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</si>
  <si>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</si>
  <si>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</si>
  <si>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</si>
  <si>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</si>
  <si>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</si>
  <si>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</si>
  <si>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</si>
  <si>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</si>
  <si>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</si>
  <si>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</si>
  <si>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</si>
  <si>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</si>
  <si>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</si>
  <si>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</si>
  <si>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</si>
  <si>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</si>
  <si>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</si>
  <si>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</si>
  <si>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</si>
  <si>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</si>
  <si>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</si>
  <si>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</si>
  <si>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</si>
  <si>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</si>
  <si>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</si>
  <si>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</si>
  <si>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</si>
  <si>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</si>
  <si>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</si>
  <si>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</si>
  <si>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</si>
  <si>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</si>
  <si>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</si>
  <si>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</si>
  <si>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</si>
  <si>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</si>
  <si>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</si>
  <si>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</si>
  <si>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</si>
  <si>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</si>
  <si>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</si>
  <si>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</si>
  <si>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</si>
  <si>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</si>
  <si>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</si>
  <si>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</si>
  <si>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</si>
  <si>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</si>
  <si>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</si>
  <si>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</si>
  <si>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</si>
  <si>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</si>
  <si>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</si>
  <si>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</si>
  <si>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</si>
  <si>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</si>
  <si>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</si>
  <si>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</si>
  <si>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</si>
  <si>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</si>
  <si>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</si>
  <si>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</si>
  <si>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</si>
  <si>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</si>
  <si>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</si>
  <si>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</si>
  <si>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</si>
  <si>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</si>
  <si>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</si>
  <si>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</si>
  <si>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</si>
  <si>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</si>
  <si>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</si>
  <si>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</si>
  <si>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</si>
  <si>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</si>
  <si>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</si>
  <si>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</si>
  <si>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</si>
  <si>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</si>
  <si>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</si>
  <si>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</si>
  <si>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</si>
  <si>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</si>
  <si>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</si>
  <si>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</si>
  <si>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</si>
  <si>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</si>
  <si>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</si>
  <si>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</si>
  <si>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</si>
  <si>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</si>
  <si>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</si>
  <si>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</si>
  <si>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</si>
  <si>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</si>
  <si>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</si>
  <si>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</si>
  <si>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</si>
  <si>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</si>
  <si>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</si>
  <si>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</si>
  <si>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</si>
  <si>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</si>
  <si>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</si>
  <si>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</si>
  <si>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</si>
  <si>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</si>
  <si>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</si>
  <si>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</si>
  <si>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</si>
  <si>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</si>
  <si>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</si>
  <si>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</si>
  <si>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</si>
  <si>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</si>
  <si>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</si>
  <si>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</si>
  <si>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</si>
  <si>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</si>
  <si>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</si>
  <si>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</si>
  <si>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</si>
  <si>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</si>
  <si>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</si>
  <si>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</si>
  <si>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</si>
  <si>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</si>
  <si>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</si>
  <si>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</si>
  <si>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</si>
  <si>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</si>
  <si>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</si>
  <si>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</si>
  <si>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</si>
  <si>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</si>
  <si>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</si>
  <si>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</si>
  <si>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</si>
  <si>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</si>
  <si>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</si>
  <si>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</si>
  <si>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</si>
  <si>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</si>
  <si>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</si>
  <si>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</si>
  <si>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</si>
  <si>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</si>
  <si>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</si>
  <si>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</si>
  <si>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</si>
  <si>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</si>
  <si>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</si>
  <si>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</si>
  <si>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</si>
  <si>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</si>
  <si>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</si>
  <si>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</si>
  <si>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</si>
  <si>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</si>
  <si>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</si>
  <si>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</si>
  <si>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</si>
  <si>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</si>
  <si>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</si>
  <si>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</si>
  <si>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</si>
  <si>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</si>
  <si>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</si>
  <si>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</si>
  <si>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</si>
  <si>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</si>
  <si>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</si>
  <si>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</si>
  <si>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</si>
  <si>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</si>
  <si>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</si>
  <si>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</si>
  <si>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</si>
  <si>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</si>
  <si>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</si>
  <si>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</si>
  <si>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</si>
  <si>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</si>
  <si>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</si>
  <si>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</si>
  <si>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</si>
  <si>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</si>
  <si>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</si>
  <si>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</si>
  <si>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</si>
  <si>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</si>
  <si>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</si>
  <si>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</si>
  <si>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</si>
  <si>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</si>
  <si>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</si>
  <si>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</si>
  <si>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</si>
  <si>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</si>
  <si>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</si>
  <si>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</si>
  <si>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</si>
  <si>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</si>
  <si>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</si>
  <si>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</si>
  <si>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</si>
  <si>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</si>
  <si>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</si>
  <si>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</si>
  <si>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</si>
  <si>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</si>
  <si>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</si>
  <si>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</si>
  <si>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</si>
  <si>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</si>
  <si>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</si>
  <si>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</si>
  <si>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</si>
  <si>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</si>
  <si>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</si>
  <si>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</si>
  <si>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</si>
  <si>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</si>
  <si>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</si>
  <si>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</si>
  <si>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</si>
  <si>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</si>
  <si>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</si>
  <si>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</si>
  <si>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</si>
  <si>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</si>
  <si>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</si>
  <si>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</si>
  <si>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</si>
  <si>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</si>
  <si>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</si>
  <si>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</si>
  <si>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</si>
  <si>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</si>
  <si>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</si>
  <si>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</si>
  <si>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</si>
  <si>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</si>
  <si>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</si>
  <si>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</si>
  <si>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</si>
  <si>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</si>
  <si>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</si>
  <si>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</si>
  <si>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</si>
  <si>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</si>
  <si>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</si>
  <si>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</si>
  <si>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</si>
  <si>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</si>
  <si>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</si>
  <si>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</si>
  <si>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</si>
  <si>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</si>
  <si>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</si>
  <si>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</si>
  <si>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</si>
  <si>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</si>
  <si>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</si>
  <si>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</si>
  <si>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</si>
  <si>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</si>
  <si>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</si>
  <si>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</si>
  <si>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</si>
  <si>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</si>
  <si>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</si>
  <si>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</si>
  <si>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</si>
  <si>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</si>
  <si>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</si>
  <si>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</si>
  <si>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</si>
  <si>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</si>
  <si>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</si>
  <si>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</si>
  <si>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</si>
  <si>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</si>
  <si>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</si>
  <si>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</si>
  <si>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</si>
  <si>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</si>
  <si>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</si>
  <si>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</si>
  <si>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</si>
  <si>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</si>
  <si>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</si>
  <si>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</si>
  <si>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</si>
  <si>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</si>
  <si>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</si>
  <si>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</si>
  <si>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</si>
  <si>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</si>
  <si>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</si>
  <si>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</si>
  <si>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</si>
  <si>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</si>
  <si>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</si>
  <si>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</si>
  <si>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</si>
  <si>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</si>
  <si>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</si>
  <si>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</si>
  <si>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</si>
  <si>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</si>
  <si>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</si>
  <si>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</si>
  <si>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</si>
  <si>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</si>
  <si>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</si>
  <si>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</si>
  <si>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</si>
  <si>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</si>
  <si>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</si>
  <si>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</si>
  <si>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</si>
  <si>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</si>
  <si>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</si>
  <si>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</si>
  <si>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</si>
  <si>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</si>
  <si>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</si>
  <si>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</si>
  <si>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</si>
  <si>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</si>
  <si>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</si>
  <si>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</si>
  <si>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</si>
  <si>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</si>
  <si>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</si>
  <si>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</si>
  <si>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</si>
  <si>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</si>
  <si>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</si>
  <si>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</si>
  <si>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</si>
  <si>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</si>
  <si>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</si>
  <si>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</si>
  <si>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</si>
  <si>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</si>
  <si>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</si>
  <si>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</si>
  <si>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</si>
  <si>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</si>
  <si>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</si>
  <si>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</si>
  <si>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</si>
  <si>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</si>
  <si>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</si>
  <si>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</si>
  <si>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</si>
  <si>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</si>
  <si>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</si>
  <si>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</si>
  <si>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</si>
  <si>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</si>
  <si>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</si>
  <si>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</si>
  <si>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</si>
  <si>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</si>
  <si>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</si>
  <si>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</si>
  <si>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</si>
  <si>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</si>
  <si>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</si>
  <si>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</si>
  <si>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</si>
  <si>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</si>
  <si>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</si>
  <si>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</si>
  <si>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</si>
  <si>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</si>
  <si>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</si>
  <si>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</si>
  <si>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</si>
  <si>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</si>
  <si>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</si>
  <si>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</si>
  <si>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</si>
  <si>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</si>
  <si>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</si>
  <si>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</si>
  <si>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</si>
  <si>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</si>
  <si>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</si>
  <si>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</si>
  <si>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</si>
  <si>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</si>
  <si>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</si>
  <si>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</si>
  <si>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</si>
  <si>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</si>
  <si>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</si>
  <si>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</si>
  <si>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</si>
  <si>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</si>
  <si>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</si>
  <si>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</si>
  <si>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</si>
  <si>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</si>
  <si>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</si>
  <si>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</si>
  <si>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</si>
  <si>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</si>
  <si>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</si>
  <si>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</si>
  <si>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</si>
  <si>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</si>
  <si>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</si>
  <si>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</si>
  <si>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</si>
  <si>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</si>
  <si>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</si>
  <si>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</si>
  <si>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</si>
  <si>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</si>
  <si>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</si>
  <si>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</si>
  <si>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</si>
  <si>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</si>
  <si>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</si>
  <si>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</si>
  <si>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</si>
  <si>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</si>
  <si>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</si>
  <si>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</si>
  <si>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</si>
  <si>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</si>
  <si>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</si>
  <si>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</si>
  <si>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</si>
  <si>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</si>
  <si>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</si>
  <si>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</si>
  <si>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</si>
  <si>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</si>
  <si>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</si>
  <si>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</si>
  <si>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</si>
  <si>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</si>
  <si>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</si>
  <si>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</si>
  <si>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</si>
  <si>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</si>
  <si>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</si>
  <si>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</si>
  <si>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</si>
  <si>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</si>
  <si>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</si>
  <si>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</si>
  <si>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</si>
  <si>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</si>
  <si>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</si>
  <si>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</si>
  <si>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</si>
  <si>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</si>
  <si>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</si>
  <si>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</si>
  <si>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</si>
  <si>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</si>
  <si>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</si>
  <si>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</si>
  <si>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</si>
  <si>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</si>
  <si>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</si>
  <si>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</si>
  <si>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</si>
  <si>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</si>
  <si>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</si>
  <si>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</si>
  <si>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</si>
  <si>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</si>
  <si>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</si>
  <si>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</si>
  <si>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</si>
  <si>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</si>
  <si>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</si>
  <si>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</si>
  <si>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</si>
  <si>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</si>
  <si>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</si>
  <si>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</si>
  <si>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</si>
  <si>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</si>
  <si>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</si>
  <si>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</si>
  <si>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</si>
  <si>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</si>
  <si>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</si>
  <si>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</si>
  <si>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</si>
  <si>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</si>
  <si>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</si>
  <si>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</si>
  <si>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</si>
  <si>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</si>
  <si>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</si>
  <si>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</si>
  <si>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</si>
  <si>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</si>
  <si>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</si>
  <si>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</si>
  <si>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</si>
  <si>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</si>
  <si>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</si>
  <si>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</si>
  <si>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</si>
  <si>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</si>
  <si>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</si>
  <si>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</si>
  <si>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</si>
  <si>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</si>
  <si>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</si>
  <si>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</si>
  <si>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</si>
  <si>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</si>
  <si>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</si>
  <si>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</si>
  <si>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</si>
  <si>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</si>
  <si>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</si>
  <si>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</si>
  <si>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</si>
  <si>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</si>
  <si>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</si>
  <si>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</si>
  <si>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</si>
  <si>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</si>
  <si>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</si>
  <si>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</si>
  <si>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</si>
  <si>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</si>
  <si>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</si>
  <si>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</si>
  <si>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</si>
  <si>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</si>
  <si>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</si>
  <si>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</si>
  <si>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</si>
  <si>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</si>
  <si>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</si>
  <si>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</si>
  <si>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</si>
  <si>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</si>
  <si>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</si>
  <si>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</si>
  <si>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</si>
  <si>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</si>
  <si>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</si>
  <si>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</si>
  <si>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</si>
  <si>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</si>
  <si>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</si>
  <si>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</si>
  <si>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</si>
  <si>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</si>
  <si>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</si>
  <si>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</si>
  <si>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</si>
  <si>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</si>
  <si>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</si>
  <si>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</si>
  <si>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</si>
  <si>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</si>
  <si>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</si>
  <si>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</si>
  <si>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</si>
  <si>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</si>
  <si>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</si>
  <si>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</si>
  <si>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</si>
  <si>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</si>
  <si>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</si>
  <si>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</si>
  <si>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</si>
  <si>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</si>
  <si>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</si>
  <si>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</si>
  <si>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</si>
  <si>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</si>
  <si>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</si>
  <si>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</si>
  <si>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</si>
  <si>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</si>
  <si>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</si>
  <si>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</si>
  <si>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</si>
  <si>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</si>
  <si>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</si>
  <si>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</si>
  <si>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</si>
  <si>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</si>
  <si>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</si>
  <si>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</si>
  <si>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</si>
  <si>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</si>
  <si>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</si>
  <si>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</si>
  <si>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</si>
  <si>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</si>
  <si>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</si>
  <si>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</si>
  <si>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</si>
  <si>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</si>
  <si>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</si>
  <si>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</si>
  <si>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</si>
  <si>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</si>
  <si>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</si>
  <si>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</si>
  <si>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</si>
  <si>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</si>
  <si>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</si>
  <si>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</si>
  <si>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</si>
  <si>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</si>
  <si>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</si>
  <si>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</si>
  <si>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</si>
  <si>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</si>
  <si>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</si>
  <si>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</si>
  <si>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</si>
  <si>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</si>
  <si>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</si>
  <si>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</si>
  <si>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</si>
  <si>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</si>
  <si>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</si>
  <si>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</si>
  <si>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</si>
  <si>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</si>
  <si>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</si>
  <si>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</si>
  <si>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</si>
  <si>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</si>
  <si>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</si>
  <si>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</si>
  <si>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</si>
  <si>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</si>
  <si>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</si>
  <si>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</si>
  <si>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</si>
  <si>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</si>
  <si>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</si>
  <si>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</si>
  <si>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</si>
  <si>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</si>
  <si>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</si>
  <si>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</si>
  <si>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</si>
  <si>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</si>
  <si>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</si>
  <si>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</si>
  <si>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</si>
  <si>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</si>
  <si>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</si>
  <si>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</si>
  <si>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</si>
  <si>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</si>
  <si>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</si>
  <si>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</si>
  <si>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</si>
  <si>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</si>
  <si>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</si>
  <si>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</si>
  <si>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</si>
  <si>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</si>
  <si>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</si>
  <si>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</si>
  <si>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</si>
  <si>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</si>
  <si>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</si>
  <si>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</si>
  <si>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</si>
  <si>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</si>
  <si>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</si>
  <si>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</si>
  <si>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</si>
  <si>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</si>
  <si>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</si>
  <si>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</si>
  <si>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</si>
  <si>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</si>
  <si>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</si>
  <si>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</si>
  <si>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</si>
  <si>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</si>
  <si>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</si>
  <si>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</si>
  <si>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</si>
  <si>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</si>
  <si>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</si>
  <si>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</si>
  <si>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</si>
  <si>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</si>
  <si>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</si>
  <si>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</si>
  <si>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</si>
  <si>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</si>
  <si>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</si>
  <si>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</si>
  <si>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</si>
  <si>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</si>
  <si>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</si>
  <si>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</si>
  <si>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</si>
  <si>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</si>
  <si>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</si>
  <si>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</si>
  <si>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</si>
  <si>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</si>
  <si>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</si>
  <si>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</si>
  <si>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</si>
  <si>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</si>
  <si>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</si>
  <si>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</si>
  <si>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</si>
  <si>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</si>
  <si>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</si>
  <si>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</si>
  <si>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</si>
  <si>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</si>
  <si>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</si>
  <si>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</si>
  <si>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</si>
  <si>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</si>
  <si>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</si>
  <si>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</si>
  <si>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</si>
  <si>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</si>
  <si>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</si>
  <si>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</si>
  <si>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</si>
  <si>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</si>
  <si>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</si>
  <si>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</si>
  <si>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</si>
  <si>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</si>
  <si>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</si>
  <si>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</si>
  <si>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</si>
  <si>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</si>
  <si>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</si>
  <si>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</si>
  <si>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</si>
  <si>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</si>
  <si>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</si>
  <si>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</si>
  <si>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</si>
  <si>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</si>
  <si>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</si>
  <si>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</si>
  <si>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</si>
  <si>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</si>
  <si>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</si>
  <si>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</si>
  <si>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</si>
  <si>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</si>
  <si>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</si>
  <si>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</si>
  <si>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</si>
  <si>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</si>
  <si>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</si>
  <si>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</si>
  <si>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</si>
  <si>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</si>
  <si>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</si>
  <si>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</si>
  <si>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</si>
  <si>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</si>
  <si>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</si>
  <si>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</si>
  <si>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</si>
  <si>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</si>
  <si>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</si>
  <si>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</si>
  <si>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</si>
  <si>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</si>
  <si>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</si>
  <si>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</si>
  <si>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</si>
  <si>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</si>
  <si>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</si>
  <si>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</si>
  <si>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</si>
  <si>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</si>
  <si>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</si>
  <si>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</si>
  <si>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</si>
  <si>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</si>
  <si>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</si>
  <si>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</si>
  <si>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</si>
  <si>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</si>
  <si>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</si>
  <si>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</si>
  <si>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</si>
  <si>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</si>
  <si>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</si>
  <si>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</si>
  <si>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</si>
  <si>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</si>
  <si>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</si>
  <si>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</si>
  <si>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</si>
  <si>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</si>
  <si>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</si>
  <si>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</si>
  <si>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</si>
  <si>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</si>
  <si>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</si>
  <si>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</si>
  <si>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</si>
  <si>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</si>
  <si>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</si>
  <si>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</si>
  <si>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</si>
  <si>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</si>
  <si>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</si>
  <si>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</si>
  <si>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</si>
  <si>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</si>
  <si>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</si>
  <si>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</si>
  <si>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</si>
  <si>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</si>
  <si>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</si>
  <si>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</si>
  <si>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</si>
  <si>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</si>
  <si>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</si>
  <si>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</si>
  <si>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</si>
  <si>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</si>
  <si>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</si>
  <si>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</si>
  <si>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</si>
  <si>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</si>
  <si>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</si>
  <si>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</si>
  <si>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</si>
  <si>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</si>
  <si>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</si>
  <si>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</si>
  <si>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</si>
  <si>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</si>
  <si>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</si>
  <si>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</si>
  <si>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</si>
  <si>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</si>
  <si>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</si>
  <si>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</si>
  <si>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</si>
  <si>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</si>
  <si>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</si>
  <si>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</si>
  <si>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</si>
  <si>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</si>
  <si>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</si>
  <si>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</si>
  <si>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</si>
  <si>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</si>
  <si>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</si>
  <si>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</si>
  <si>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</si>
  <si>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</si>
  <si>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</si>
  <si>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</si>
  <si>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</si>
  <si>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</si>
  <si>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</si>
  <si>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</si>
  <si>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</si>
  <si>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</si>
  <si>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</si>
  <si>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</si>
  <si>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</si>
  <si>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</si>
  <si>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</si>
  <si>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</si>
  <si>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</si>
  <si>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</si>
  <si>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</si>
  <si>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</si>
  <si>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</si>
  <si>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</si>
  <si>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</si>
  <si>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</si>
  <si>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</si>
  <si>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</si>
  <si>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</si>
  <si>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</si>
  <si>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</si>
  <si>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</si>
  <si>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</si>
  <si>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</si>
  <si>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</si>
  <si>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</si>
  <si>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</si>
  <si>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</si>
  <si>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</si>
  <si>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</si>
  <si>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</si>
  <si>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</si>
  <si>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</si>
  <si>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</si>
  <si>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</si>
  <si>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</si>
  <si>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</si>
  <si>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</si>
  <si>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</si>
  <si>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</si>
  <si>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</si>
  <si>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</si>
  <si>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</si>
  <si>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</si>
  <si>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</si>
  <si>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</si>
  <si>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</si>
  <si>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</si>
  <si>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</si>
  <si>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</si>
  <si>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</si>
  <si>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</si>
  <si>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</si>
  <si>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</si>
  <si>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</si>
  <si>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</si>
  <si>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</si>
  <si>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</si>
  <si>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</si>
  <si>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</si>
  <si>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</si>
  <si>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</si>
  <si>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</si>
  <si>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</si>
  <si>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</si>
  <si>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</si>
  <si>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</si>
  <si>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</si>
  <si>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</si>
  <si>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</si>
  <si>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</si>
  <si>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</si>
  <si>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</si>
  <si>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</si>
  <si>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</si>
  <si>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</si>
  <si>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</si>
  <si>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</si>
  <si>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</si>
  <si>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</si>
  <si>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</si>
  <si>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</si>
  <si>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</si>
  <si>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</si>
  <si>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</si>
  <si>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</si>
  <si>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</si>
  <si>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</si>
  <si>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</si>
  <si>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</si>
  <si>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</si>
  <si>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</si>
  <si>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</si>
  <si>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</si>
  <si>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</si>
  <si>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</si>
  <si>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</si>
  <si>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</si>
  <si>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</si>
  <si>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</si>
  <si>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</si>
  <si>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</si>
  <si>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</si>
  <si>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</si>
  <si>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</si>
  <si>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</si>
  <si>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</si>
  <si>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</si>
  <si>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</si>
  <si>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</si>
  <si>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</si>
  <si>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</si>
  <si>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</si>
  <si>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</si>
  <si>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</si>
  <si>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</si>
  <si>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</si>
  <si>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</si>
  <si>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</si>
  <si>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</si>
  <si>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</si>
  <si>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</si>
  <si>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</si>
  <si>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</si>
  <si>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</si>
  <si>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</si>
  <si>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</si>
  <si>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</si>
  <si>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</si>
  <si>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</si>
  <si>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</si>
  <si>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</si>
  <si>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</si>
  <si>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</si>
  <si>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</si>
  <si>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</si>
  <si>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</si>
  <si>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</si>
  <si>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</si>
  <si>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</si>
  <si>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</si>
  <si>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</si>
  <si>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</si>
  <si>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</si>
  <si>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</si>
  <si>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</si>
  <si>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</si>
  <si>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</si>
  <si>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</si>
  <si>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</si>
  <si>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</si>
  <si>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</si>
  <si>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</si>
  <si>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</si>
  <si>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</si>
  <si>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</si>
  <si>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</si>
  <si>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</si>
  <si>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</si>
  <si>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</si>
  <si>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</si>
  <si>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</si>
  <si>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</si>
  <si>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</si>
  <si>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</si>
  <si>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</si>
  <si>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</si>
  <si>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</si>
  <si>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</si>
  <si>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</si>
  <si>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</si>
  <si>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</si>
  <si>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</si>
  <si>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</si>
  <si>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</si>
  <si>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</si>
  <si>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</si>
  <si>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</si>
  <si>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</si>
  <si>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</si>
  <si>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</si>
  <si>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</si>
  <si>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</si>
  <si>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</si>
  <si>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</si>
  <si>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</si>
  <si>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</si>
  <si>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</si>
  <si>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</si>
  <si>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</si>
  <si>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</si>
  <si>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</si>
  <si>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</si>
  <si>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</si>
  <si>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</si>
  <si>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</si>
  <si>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</si>
  <si>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</si>
  <si>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</si>
  <si>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</si>
  <si>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</si>
  <si>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</si>
  <si>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</si>
  <si>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</si>
  <si>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</si>
  <si>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</si>
  <si>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</si>
  <si>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</si>
  <si>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</si>
  <si>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</si>
  <si>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</si>
  <si>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</si>
  <si>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</si>
  <si>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</si>
  <si>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</si>
  <si>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</si>
  <si>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</si>
  <si>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</si>
  <si>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</si>
  <si>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</si>
  <si>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</si>
  <si>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</si>
  <si>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</si>
  <si>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</si>
  <si>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</si>
  <si>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</si>
  <si>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</si>
  <si>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</si>
  <si>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</si>
  <si>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</si>
  <si>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</si>
  <si>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</si>
  <si>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</si>
  <si>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</si>
  <si>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</si>
  <si>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</si>
  <si>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</si>
  <si>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</si>
  <si>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</si>
  <si>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</si>
  <si>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</si>
  <si>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</si>
  <si>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</si>
  <si>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</si>
  <si>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</si>
  <si>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</si>
  <si>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</si>
  <si>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</si>
  <si>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</si>
  <si>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</si>
  <si>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</si>
  <si>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</si>
  <si>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</si>
  <si>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</si>
  <si>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</si>
  <si>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</si>
  <si>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</si>
  <si>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</si>
  <si>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</si>
  <si>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</si>
  <si>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</si>
  <si>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</si>
  <si>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</si>
  <si>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</si>
  <si>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</si>
  <si>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</si>
  <si>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</si>
  <si>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</si>
  <si>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</si>
  <si>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</si>
  <si>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</si>
  <si>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</si>
  <si>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</si>
  <si>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</si>
  <si>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</si>
  <si>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</si>
  <si>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</si>
  <si>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</si>
  <si>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</si>
  <si>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</si>
  <si>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</si>
  <si>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</si>
  <si>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</si>
  <si>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</si>
  <si>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</si>
  <si>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</si>
  <si>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</si>
  <si>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</si>
  <si>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</si>
  <si>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</si>
  <si>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</si>
  <si>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</si>
  <si>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</si>
  <si>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</si>
  <si>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</si>
  <si>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</si>
  <si>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</si>
  <si>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</si>
  <si>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</si>
  <si>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</si>
  <si>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</si>
  <si>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</si>
  <si>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</si>
  <si>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</si>
  <si>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</si>
  <si>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</si>
  <si>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</si>
  <si>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</si>
  <si>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</si>
  <si>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</si>
  <si>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</si>
  <si>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</si>
  <si>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</si>
  <si>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</si>
  <si>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</si>
  <si>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</si>
  <si>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</si>
  <si>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</si>
  <si>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</si>
  <si>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</si>
  <si>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</si>
  <si>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</si>
  <si>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</si>
  <si>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</si>
  <si>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</si>
  <si>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</si>
  <si>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</si>
  <si>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</si>
  <si>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</si>
  <si>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</si>
  <si>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</si>
  <si>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</si>
  <si>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</si>
  <si>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</si>
  <si>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</si>
  <si>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</si>
  <si>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</si>
  <si>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</si>
  <si>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</si>
  <si>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</si>
  <si>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</si>
  <si>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</si>
  <si>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</si>
  <si>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</si>
  <si>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</si>
  <si>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</si>
  <si>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</si>
  <si>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</si>
  <si>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</si>
  <si>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</si>
  <si>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</si>
  <si>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</si>
  <si>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</si>
  <si>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</si>
  <si>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</si>
  <si>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</si>
  <si>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</si>
  <si>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</si>
  <si>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</si>
  <si>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</si>
  <si>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</si>
  <si>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</si>
  <si>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</si>
  <si>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</si>
  <si>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</si>
  <si>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</si>
  <si>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</si>
  <si>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</si>
  <si>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</si>
  <si>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</si>
  <si>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</si>
  <si>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</si>
  <si>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</si>
  <si>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</si>
  <si>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</si>
  <si>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</si>
  <si>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</si>
  <si>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</si>
  <si>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</si>
  <si>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</si>
  <si>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</si>
  <si>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</si>
  <si>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</si>
  <si>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</si>
  <si>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</si>
  <si>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</si>
  <si>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</si>
  <si>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</si>
  <si>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</si>
  <si>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</si>
  <si>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</si>
  <si>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</si>
  <si>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</si>
  <si>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</si>
  <si>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</si>
  <si>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</si>
  <si>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</si>
  <si>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</si>
  <si>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</si>
  <si>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</si>
  <si>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</si>
  <si>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</si>
  <si>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</si>
  <si>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</si>
  <si>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</si>
  <si>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</si>
  <si>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</si>
  <si>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</si>
  <si>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</si>
  <si>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</si>
  <si>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</si>
  <si>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</si>
  <si>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</si>
  <si>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</si>
  <si>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</si>
  <si>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</si>
  <si>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</si>
  <si>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</si>
  <si>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</si>
  <si>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</si>
  <si>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</si>
  <si>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</si>
  <si>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</si>
  <si>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</si>
  <si>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</si>
  <si>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</si>
  <si>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</si>
  <si>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</si>
  <si>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</si>
  <si>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</si>
  <si>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</si>
  <si>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</si>
  <si>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</si>
  <si>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</si>
  <si>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</si>
  <si>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</si>
  <si>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</si>
  <si>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</si>
  <si>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</si>
  <si>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</si>
  <si>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</si>
  <si>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</si>
  <si>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</si>
  <si>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</si>
  <si>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</si>
  <si>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</si>
  <si>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</si>
  <si>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</si>
  <si>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</si>
  <si>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</si>
  <si>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</si>
  <si>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</si>
  <si>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</si>
  <si>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</si>
  <si>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</si>
  <si>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</si>
  <si>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</si>
  <si>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</si>
  <si>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</si>
  <si>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</si>
  <si>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</si>
  <si>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</si>
  <si>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</si>
  <si>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</si>
  <si>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</si>
  <si>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</si>
  <si>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</si>
  <si>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</si>
  <si>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</si>
  <si>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</si>
  <si>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</si>
  <si>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</si>
  <si>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</si>
  <si>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</si>
  <si>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</si>
  <si>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</si>
  <si>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</si>
  <si>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</si>
  <si>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</si>
  <si>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</si>
  <si>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</si>
  <si>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</si>
  <si>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</si>
  <si>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</si>
  <si>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</si>
  <si>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</si>
  <si>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</si>
  <si>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</si>
  <si>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</si>
  <si>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</si>
  <si>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</si>
  <si>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</si>
  <si>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</si>
  <si>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</si>
  <si>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</si>
  <si>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</si>
  <si>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</si>
  <si>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</si>
  <si>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</si>
  <si>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</si>
  <si>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</si>
  <si>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</si>
  <si>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</si>
  <si>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</si>
  <si>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</si>
  <si>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</si>
  <si>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</si>
  <si>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</si>
  <si>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</si>
  <si>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</si>
  <si>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</si>
  <si>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</si>
  <si>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</si>
  <si>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</si>
  <si>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</si>
  <si>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</si>
  <si>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</si>
  <si>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</si>
  <si>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</si>
  <si>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</si>
  <si>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</si>
  <si>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</si>
  <si>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</si>
  <si>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</si>
  <si>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</si>
  <si>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</si>
  <si>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</si>
  <si>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</si>
  <si>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</si>
  <si>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</si>
  <si>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</si>
  <si>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</si>
  <si>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</si>
  <si>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</si>
  <si>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</si>
  <si>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</si>
  <si>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</si>
  <si>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</si>
  <si>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</si>
  <si>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</si>
  <si>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</si>
  <si>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</si>
  <si>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</si>
  <si>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</si>
  <si>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</si>
  <si>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</si>
  <si>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</si>
  <si>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</si>
  <si>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</si>
  <si>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</si>
  <si>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</si>
  <si>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</si>
  <si>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</si>
  <si>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</si>
  <si>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</si>
  <si>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</si>
  <si>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</si>
  <si>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</si>
  <si>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</si>
  <si>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</si>
  <si>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</si>
  <si>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</si>
  <si>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</si>
  <si>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</si>
  <si>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</si>
  <si>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</si>
  <si>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</si>
  <si>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</si>
  <si>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</si>
  <si>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</si>
  <si>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</si>
  <si>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</si>
  <si>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</si>
  <si>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</si>
  <si>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</si>
  <si>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</si>
  <si>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</si>
  <si>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</si>
  <si>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</si>
  <si>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</si>
  <si>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</si>
  <si>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</si>
  <si>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</si>
  <si>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</si>
  <si>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</si>
  <si>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</si>
  <si>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</si>
  <si>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</si>
  <si>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</si>
  <si>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</si>
  <si>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</si>
  <si>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</si>
  <si>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</si>
  <si>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</si>
  <si>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</si>
  <si>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</si>
  <si>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</si>
  <si>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</si>
  <si>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</si>
  <si>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</si>
  <si>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</si>
  <si>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</si>
  <si>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</si>
  <si>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</si>
  <si>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</si>
  <si>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</si>
  <si>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</si>
  <si>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</si>
  <si>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</si>
  <si>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</si>
  <si>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</si>
  <si>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</si>
  <si>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</si>
  <si>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</si>
  <si>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</si>
  <si>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</si>
  <si>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</si>
  <si>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</si>
  <si>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</si>
  <si>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</si>
  <si>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</si>
  <si>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</si>
  <si>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</si>
  <si>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</si>
  <si>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</si>
  <si>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</si>
  <si>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</si>
  <si>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</si>
  <si>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</si>
  <si>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</si>
  <si>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</si>
  <si>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</si>
  <si>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</si>
  <si>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</si>
  <si>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</si>
  <si>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</si>
  <si>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</si>
  <si>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</si>
  <si>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</si>
  <si>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</si>
  <si>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</si>
  <si>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</si>
  <si>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</si>
  <si>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</si>
  <si>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</si>
  <si>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</si>
  <si>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</si>
  <si>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</si>
  <si>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</si>
  <si>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</si>
  <si>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</si>
  <si>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</si>
  <si>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</si>
  <si>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</si>
  <si>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</si>
  <si>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</si>
  <si>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</si>
  <si>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</si>
  <si>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</si>
  <si>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</si>
  <si>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</si>
  <si>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</si>
  <si>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</si>
  <si>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</si>
  <si>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</si>
  <si>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</si>
  <si>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</si>
  <si>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</si>
  <si>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</si>
  <si>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</si>
  <si>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</si>
  <si>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</si>
  <si>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</si>
  <si>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</si>
  <si>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</si>
  <si>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</si>
  <si>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</si>
  <si>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</si>
  <si>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</si>
  <si>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</si>
  <si>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</si>
  <si>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</si>
  <si>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</si>
  <si>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</si>
  <si>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</si>
  <si>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</si>
  <si>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</si>
  <si>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</si>
  <si>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</si>
  <si>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</si>
  <si>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</si>
  <si>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</si>
  <si>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</si>
  <si>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</si>
  <si>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</si>
  <si>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</si>
  <si>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</si>
  <si>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</si>
  <si>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</si>
  <si>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</si>
  <si>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</si>
  <si>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</si>
  <si>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</si>
  <si>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</si>
  <si>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</si>
  <si>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</si>
  <si>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</si>
  <si>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</si>
  <si>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</si>
  <si>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</si>
  <si>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</si>
  <si>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</si>
  <si>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</si>
  <si>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</si>
  <si>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</si>
  <si>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</si>
  <si>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</si>
  <si>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</si>
  <si>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</si>
  <si>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</si>
  <si>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</si>
  <si>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</si>
  <si>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</si>
  <si>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</si>
  <si>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</si>
  <si>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</si>
  <si>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</si>
  <si>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</si>
  <si>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</si>
  <si>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</si>
  <si>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</si>
  <si>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</si>
  <si>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</si>
  <si>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</si>
  <si>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</si>
  <si>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</si>
  <si>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</si>
  <si>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</si>
  <si>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</si>
  <si>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</si>
  <si>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</si>
  <si>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</si>
  <si>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</si>
  <si>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</si>
  <si>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</si>
  <si>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</si>
  <si>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</si>
  <si>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</si>
  <si>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</si>
  <si>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</si>
  <si>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</si>
  <si>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</si>
  <si>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</si>
  <si>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</si>
  <si>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</si>
  <si>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</si>
  <si>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</si>
  <si>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</si>
  <si>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</si>
  <si>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</si>
  <si>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</si>
  <si>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</si>
  <si>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</si>
  <si>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</si>
  <si>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</si>
  <si>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</si>
  <si>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</si>
  <si>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</si>
  <si>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</si>
  <si>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</si>
  <si>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</si>
  <si>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</si>
  <si>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</si>
  <si>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</si>
  <si>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</si>
  <si>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</si>
  <si>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</si>
  <si>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</si>
  <si>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</si>
  <si>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</si>
  <si>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</si>
  <si>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</si>
  <si>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</si>
  <si>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</si>
  <si>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</si>
  <si>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</si>
  <si>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</si>
  <si>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</si>
  <si>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</si>
  <si>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</si>
  <si>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</si>
  <si>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</si>
  <si>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</si>
  <si>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</si>
  <si>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</si>
  <si>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</si>
  <si>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</si>
  <si>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</si>
  <si>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</si>
  <si>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</si>
  <si>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</si>
  <si>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</si>
  <si>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</si>
  <si>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</si>
  <si>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</si>
  <si>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</si>
  <si>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</si>
  <si>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</si>
  <si>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</si>
  <si>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</si>
  <si>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</si>
  <si>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</si>
  <si>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</si>
  <si>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</si>
  <si>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</si>
  <si>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</si>
  <si>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</si>
  <si>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</si>
  <si>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</si>
  <si>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</si>
  <si>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</si>
  <si>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</si>
  <si>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</si>
  <si>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</si>
  <si>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</si>
  <si>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</si>
  <si>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</si>
  <si>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</si>
  <si>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</si>
  <si>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</si>
  <si>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</si>
  <si>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</si>
  <si>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</si>
  <si>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</si>
  <si>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</si>
  <si>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</si>
  <si>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</si>
  <si>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</si>
  <si>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</si>
  <si>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</si>
  <si>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</si>
  <si>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</si>
  <si>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</si>
  <si>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</si>
  <si>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</si>
  <si>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</si>
  <si>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</si>
  <si>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</si>
  <si>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</si>
  <si>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</si>
  <si>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</si>
  <si>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</si>
  <si>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</si>
  <si>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</si>
  <si>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</si>
  <si>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</si>
  <si>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</si>
  <si>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</si>
  <si>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</si>
  <si>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</si>
  <si>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</si>
  <si>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</si>
  <si>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</si>
  <si>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</si>
  <si>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</si>
  <si>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</si>
  <si>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</si>
  <si>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</si>
  <si>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</si>
  <si>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</si>
  <si>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</si>
  <si>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</si>
  <si>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</si>
  <si>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</si>
  <si>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</si>
  <si>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</si>
  <si>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</si>
  <si>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</si>
  <si>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</si>
  <si>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</si>
  <si>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</si>
  <si>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</si>
  <si>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</si>
  <si>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</si>
  <si>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</si>
  <si>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</si>
  <si>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</si>
  <si>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</si>
  <si>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</si>
  <si>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</si>
  <si>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</si>
  <si>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</si>
  <si>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</si>
  <si>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</si>
  <si>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</si>
  <si>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</si>
  <si>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</si>
  <si>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</si>
  <si>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</si>
  <si>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</si>
  <si>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</si>
  <si>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</si>
  <si>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</si>
  <si>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</si>
  <si>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</si>
  <si>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</si>
  <si>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</si>
  <si>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</si>
  <si>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</si>
  <si>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</si>
  <si>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</si>
  <si>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</si>
  <si>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</si>
  <si>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</si>
  <si>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</si>
  <si>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</si>
  <si>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</si>
  <si>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</si>
  <si>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</si>
  <si>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</si>
  <si>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</si>
  <si>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</si>
  <si>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</si>
  <si>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</si>
  <si>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</si>
  <si>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</si>
  <si>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</si>
  <si>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</si>
  <si>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</si>
  <si>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</si>
  <si>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</si>
  <si>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</si>
  <si>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</si>
  <si>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</si>
  <si>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</si>
  <si>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</si>
  <si>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</si>
  <si>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</si>
  <si>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</si>
  <si>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</si>
  <si>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</si>
  <si>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</si>
  <si>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</si>
  <si>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</si>
  <si>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</si>
  <si>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</si>
  <si>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</si>
  <si>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</si>
  <si>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</si>
  <si>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</si>
  <si>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</si>
  <si>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</si>
  <si>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</si>
  <si>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</si>
  <si>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</si>
  <si>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</si>
  <si>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</si>
  <si>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</si>
  <si>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</si>
  <si>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</si>
  <si>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</si>
  <si>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</si>
  <si>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</si>
  <si>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</si>
  <si>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</si>
  <si>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</si>
  <si>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</si>
  <si>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</si>
  <si>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</si>
  <si>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</si>
  <si>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</si>
  <si>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</si>
  <si>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</si>
  <si>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</si>
  <si>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</si>
  <si>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</si>
  <si>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</si>
  <si>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</si>
  <si>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</si>
  <si>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</si>
  <si>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</si>
  <si>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</si>
  <si>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</si>
  <si>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</si>
  <si>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</si>
  <si>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</si>
  <si>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</si>
  <si>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</si>
  <si>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</si>
  <si>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</si>
  <si>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</si>
  <si>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</si>
  <si>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</si>
  <si>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</si>
  <si>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</si>
  <si>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</si>
  <si>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</si>
  <si>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</si>
  <si>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</si>
  <si>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</si>
  <si>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</si>
  <si>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</si>
  <si>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</si>
  <si>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</si>
  <si>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</si>
  <si>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</si>
  <si>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</si>
  <si>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</si>
  <si>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</si>
  <si>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</si>
  <si>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</si>
  <si>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</si>
  <si>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</si>
  <si>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</si>
  <si>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</si>
  <si>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</si>
  <si>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</si>
  <si>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</si>
  <si>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</si>
  <si>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</si>
  <si>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</si>
  <si>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</si>
  <si>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</si>
  <si>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</si>
  <si>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</si>
  <si>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</si>
  <si>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</si>
  <si>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</si>
  <si>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</si>
  <si>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</si>
  <si>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</si>
  <si>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</si>
  <si>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</si>
  <si>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</si>
  <si>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</si>
  <si>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</si>
  <si>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</si>
  <si>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</si>
  <si>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</si>
  <si>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</si>
  <si>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</si>
  <si>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</si>
  <si>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</si>
  <si>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</si>
  <si>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</si>
  <si>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</si>
  <si>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</si>
  <si>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</si>
  <si>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</si>
  <si>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</si>
  <si>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</si>
  <si>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</si>
  <si>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</si>
  <si>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</si>
  <si>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</si>
  <si>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</si>
  <si>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</si>
  <si>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</si>
  <si>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</si>
  <si>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</si>
  <si>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</si>
  <si>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</si>
  <si>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</si>
  <si>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</si>
  <si>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</si>
  <si>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</si>
  <si>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</si>
  <si>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</si>
  <si>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</si>
  <si>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</si>
  <si>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</si>
  <si>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</si>
  <si>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</si>
  <si>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</si>
  <si>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</si>
  <si>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</si>
  <si>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</si>
  <si>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</si>
  <si>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</si>
  <si>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</si>
  <si>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</si>
  <si>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</si>
  <si>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</si>
  <si>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</si>
  <si>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</si>
  <si>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</si>
  <si>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</si>
  <si>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</si>
  <si>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</si>
  <si>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</si>
  <si>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</si>
  <si>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</si>
  <si>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</si>
  <si>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</si>
  <si>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</si>
  <si>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</si>
  <si>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</si>
  <si>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</si>
  <si>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</si>
  <si>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</si>
  <si>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</si>
  <si>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</si>
  <si>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</si>
  <si>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</si>
  <si>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</si>
  <si>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</si>
  <si>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</si>
  <si>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</si>
  <si>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</si>
  <si>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</si>
  <si>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</si>
  <si>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</si>
  <si>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</si>
  <si>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</si>
  <si>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</si>
  <si>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</si>
  <si>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</si>
  <si>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</si>
  <si>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</si>
  <si>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</si>
  <si>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</si>
  <si>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</si>
  <si>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</si>
  <si>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</si>
  <si>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</si>
  <si>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</si>
  <si>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</si>
  <si>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</si>
  <si>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</si>
  <si>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</si>
  <si>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</si>
  <si>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</si>
  <si>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</si>
  <si>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</si>
  <si>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</si>
  <si>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</si>
  <si>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</si>
  <si>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</si>
  <si>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</si>
  <si>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</si>
  <si>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</si>
  <si>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</si>
  <si>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</si>
  <si>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</si>
  <si>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</si>
  <si>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</si>
  <si>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</si>
  <si>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</si>
  <si>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</si>
  <si>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</si>
  <si>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</si>
  <si>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</si>
  <si>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</si>
  <si>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</si>
  <si>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</si>
  <si>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</si>
  <si>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</si>
  <si>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</si>
  <si>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</si>
  <si>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</si>
  <si>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</si>
  <si>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</si>
  <si>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</si>
  <si>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</si>
  <si>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</si>
  <si>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</si>
  <si>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</si>
  <si>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</si>
  <si>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</si>
  <si>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</si>
  <si>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</si>
  <si>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</si>
  <si>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</si>
  <si>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</si>
  <si>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</si>
  <si>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</si>
  <si>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</si>
  <si>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</si>
  <si>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</si>
  <si>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</si>
  <si>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</si>
  <si>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</si>
  <si>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</si>
  <si>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</si>
  <si>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</si>
  <si>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</si>
  <si>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</si>
  <si>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</si>
  <si>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</si>
  <si>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</si>
  <si>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</si>
  <si>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</si>
  <si>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</si>
  <si>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</si>
  <si>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</si>
  <si>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</si>
  <si>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</si>
  <si>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</si>
  <si>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</si>
  <si>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</si>
  <si>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</si>
  <si>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</si>
  <si>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</si>
  <si>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</si>
  <si>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</si>
  <si>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</si>
  <si>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</si>
  <si>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</si>
  <si>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</si>
  <si>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</si>
  <si>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</si>
  <si>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</si>
  <si>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</si>
  <si>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</si>
  <si>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</si>
  <si>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</si>
  <si>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</si>
  <si>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</si>
  <si>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</si>
  <si>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</si>
  <si>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</si>
  <si>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</si>
  <si>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</si>
  <si>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</si>
  <si>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</si>
  <si>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</si>
  <si>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</si>
  <si>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</si>
  <si>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</si>
  <si>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</si>
  <si>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</si>
  <si>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</si>
  <si>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</si>
  <si>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</si>
  <si>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</si>
  <si>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</si>
  <si>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</si>
  <si>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</si>
  <si>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</si>
  <si>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</si>
  <si>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</si>
  <si>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</si>
  <si>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</si>
  <si>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</si>
  <si>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</si>
  <si>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</si>
  <si>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</si>
  <si>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</si>
  <si>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</si>
  <si>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</si>
  <si>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</si>
  <si>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</si>
  <si>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</si>
  <si>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</si>
  <si>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</si>
  <si>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</si>
  <si>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</si>
  <si>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</si>
  <si>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</si>
  <si>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</si>
  <si>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</si>
  <si>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</si>
  <si>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</si>
  <si>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</si>
  <si>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</si>
  <si>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</si>
  <si>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</si>
  <si>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</si>
  <si>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</si>
  <si>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</si>
  <si>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</si>
  <si>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</si>
  <si>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</si>
  <si>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</si>
  <si>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</si>
  <si>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</si>
  <si>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</si>
  <si>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</si>
  <si>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</si>
  <si>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</si>
  <si>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</si>
  <si>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</si>
  <si>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</si>
  <si>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</si>
  <si>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</si>
  <si>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</si>
  <si>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</si>
  <si>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</si>
  <si>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</si>
  <si>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</si>
  <si>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</si>
  <si>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</si>
  <si>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</si>
  <si>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</si>
  <si>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</si>
  <si>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</si>
  <si>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</si>
  <si>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</si>
  <si>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</si>
  <si>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</si>
  <si>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</si>
  <si>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</si>
  <si>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</si>
  <si>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</si>
  <si>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</si>
  <si>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</si>
  <si>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</si>
  <si>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</si>
  <si>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</si>
  <si>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</si>
  <si>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</si>
  <si>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</si>
  <si>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</si>
  <si>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</si>
  <si>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</si>
  <si>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</si>
  <si>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</si>
  <si>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</si>
  <si>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</si>
  <si>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</si>
  <si>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</si>
  <si>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</si>
  <si>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</si>
  <si>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</si>
  <si>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</si>
  <si>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</si>
  <si>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</si>
  <si>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</si>
  <si>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</si>
  <si>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</si>
  <si>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</si>
  <si>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</si>
  <si>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</si>
  <si>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</si>
  <si>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</si>
  <si>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</si>
  <si>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</si>
  <si>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</si>
  <si>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</si>
  <si>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</si>
  <si>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</si>
  <si>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</si>
  <si>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</si>
  <si>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</si>
  <si>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</si>
  <si>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</si>
  <si>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</si>
  <si>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</si>
  <si>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</si>
  <si>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</si>
  <si>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</si>
  <si>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</si>
  <si>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</si>
  <si>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</si>
  <si>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</si>
  <si>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</si>
  <si>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</si>
  <si>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</si>
  <si>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</si>
  <si>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</si>
  <si>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</si>
  <si>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</si>
  <si>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</si>
  <si>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</si>
  <si>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</si>
  <si>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</si>
  <si>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</si>
  <si>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</si>
  <si>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</si>
  <si>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</si>
  <si>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</si>
  <si>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</si>
  <si>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</si>
  <si>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</si>
  <si>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</si>
  <si>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</si>
  <si>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</si>
  <si>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</si>
  <si>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</si>
  <si>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</si>
  <si>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</si>
  <si>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</si>
  <si>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</si>
  <si>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</si>
  <si>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</si>
  <si>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</si>
  <si>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</si>
  <si>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</si>
  <si>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</si>
  <si>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</si>
  <si>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</si>
  <si>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</si>
  <si>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</si>
  <si>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</si>
  <si>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</si>
  <si>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</si>
  <si>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</si>
  <si>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</si>
  <si>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</si>
  <si>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</si>
  <si>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</si>
  <si>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</si>
  <si>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</si>
  <si>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</si>
  <si>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</si>
  <si>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</si>
  <si>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</si>
  <si>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</si>
  <si>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</si>
  <si>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</si>
  <si>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</si>
  <si>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</si>
  <si>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</si>
  <si>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</si>
  <si>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</si>
  <si>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</si>
  <si>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</si>
  <si>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</si>
  <si>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</si>
  <si>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</si>
  <si>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</si>
  <si>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</si>
  <si>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</si>
  <si>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</si>
  <si>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</si>
  <si>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</si>
  <si>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</si>
  <si>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</si>
  <si>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</si>
  <si>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</si>
  <si>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</si>
  <si>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</si>
  <si>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</si>
  <si>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</si>
  <si>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</si>
  <si>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</si>
  <si>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</si>
  <si>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</si>
  <si>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</si>
  <si>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</si>
  <si>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</si>
  <si>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</si>
  <si>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</si>
  <si>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</si>
  <si>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</si>
  <si>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</si>
  <si>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</si>
  <si>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</si>
  <si>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</si>
  <si>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</si>
  <si>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</si>
  <si>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</si>
  <si>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</si>
  <si>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</si>
  <si>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</si>
  <si>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</si>
  <si>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</si>
  <si>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</si>
  <si>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</si>
  <si>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</si>
  <si>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</si>
  <si>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</si>
  <si>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</si>
  <si>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</si>
  <si>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</si>
  <si>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</si>
  <si>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</si>
  <si>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</si>
  <si>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</si>
  <si>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</si>
  <si>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</si>
  <si>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</si>
  <si>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</si>
  <si>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</si>
  <si>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</si>
  <si>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</si>
  <si>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</si>
  <si>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</si>
  <si>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</si>
  <si>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</si>
  <si>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</si>
  <si>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</si>
  <si>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</si>
  <si>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</si>
  <si>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</si>
  <si>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</si>
  <si>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</si>
  <si>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</si>
  <si>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</si>
  <si>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</si>
  <si>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</si>
  <si>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</si>
  <si>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</si>
  <si>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</si>
  <si>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</si>
  <si>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</si>
  <si>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</si>
  <si>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</si>
  <si>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</si>
  <si>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</si>
  <si>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</si>
  <si>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</si>
  <si>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</si>
  <si>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</si>
  <si>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</si>
  <si>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</si>
  <si>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</si>
  <si>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</si>
  <si>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</si>
  <si>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</si>
  <si>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</si>
  <si>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</si>
  <si>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</si>
  <si>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</si>
  <si>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</si>
  <si>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</si>
  <si>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</si>
  <si>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</si>
  <si>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</si>
  <si>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</si>
  <si>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</si>
  <si>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</si>
  <si>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</si>
  <si>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</si>
  <si>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</si>
  <si>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</si>
  <si>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</si>
  <si>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</si>
  <si>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</si>
  <si>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</si>
  <si>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</si>
  <si>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</si>
  <si>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</si>
  <si>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</si>
  <si>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</si>
  <si>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</si>
  <si>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</si>
  <si>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</si>
  <si>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</si>
  <si>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</si>
  <si>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</si>
  <si>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</si>
  <si>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</si>
  <si>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</si>
  <si>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</si>
  <si>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</si>
  <si>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</si>
  <si>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</si>
  <si>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</si>
  <si>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</si>
  <si>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</si>
  <si>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</si>
  <si>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</si>
  <si>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</si>
  <si>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</si>
  <si>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</si>
  <si>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</si>
  <si>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</si>
  <si>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</si>
  <si>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</si>
  <si>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</si>
  <si>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</si>
  <si>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</si>
  <si>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</si>
  <si>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</si>
  <si>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</si>
  <si>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</si>
  <si>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</si>
  <si>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</si>
  <si>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</si>
  <si>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</si>
  <si>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</si>
  <si>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</si>
  <si>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</si>
  <si>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</si>
  <si>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</si>
  <si>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</si>
  <si>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</si>
  <si>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</si>
  <si>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</si>
  <si>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</si>
  <si>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</si>
  <si>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</si>
  <si>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</si>
  <si>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</si>
  <si>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</si>
  <si>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</si>
  <si>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</si>
  <si>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</si>
  <si>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</si>
  <si>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</si>
  <si>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</si>
  <si>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</si>
  <si>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</si>
  <si>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</si>
  <si>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</si>
  <si>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</si>
  <si>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</si>
  <si>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</si>
  <si>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</si>
  <si>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</si>
  <si>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</si>
  <si>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</si>
  <si>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</si>
  <si>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</si>
  <si>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</si>
  <si>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</si>
  <si>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</si>
  <si>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</si>
  <si>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</si>
  <si>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</si>
  <si>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</si>
  <si>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</si>
  <si>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</si>
  <si>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</si>
  <si>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</si>
  <si>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</si>
  <si>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</si>
  <si>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</si>
  <si>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</si>
  <si>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</si>
  <si>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</si>
  <si>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</si>
  <si>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</si>
  <si>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</si>
  <si>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</si>
  <si>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</si>
  <si>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</si>
  <si>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</si>
  <si>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</si>
  <si>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</si>
  <si>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</si>
  <si>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</si>
  <si>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</si>
  <si>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</si>
  <si>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</si>
  <si>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</si>
  <si>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</si>
  <si>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</si>
  <si>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</si>
  <si>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</si>
  <si>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</si>
  <si>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</si>
  <si>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</si>
  <si>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</si>
  <si>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</si>
  <si>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</si>
  <si>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</si>
  <si>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</si>
  <si>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</si>
  <si>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</si>
  <si>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</si>
  <si>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</si>
  <si>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</si>
  <si>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</si>
  <si>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</si>
  <si>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</si>
  <si>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</si>
  <si>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</si>
  <si>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</si>
  <si>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</si>
  <si>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</si>
  <si>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</si>
  <si>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</si>
  <si>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</si>
  <si>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</si>
  <si>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</si>
  <si>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</si>
  <si>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</si>
  <si>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</si>
  <si>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</si>
  <si>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</si>
  <si>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</si>
  <si>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</si>
  <si>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</si>
  <si>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</si>
  <si>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</si>
  <si>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</si>
  <si>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</si>
  <si>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</si>
  <si>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</si>
  <si>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</si>
  <si>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</si>
  <si>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</si>
  <si>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</si>
  <si>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</si>
  <si>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</si>
  <si>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</si>
  <si>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</si>
  <si>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</si>
  <si>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</si>
  <si>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</si>
  <si>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</si>
  <si>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</si>
  <si>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</si>
  <si>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</si>
  <si>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</si>
  <si>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</si>
  <si>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</si>
  <si>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</si>
  <si>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</si>
  <si>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</si>
  <si>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</si>
  <si>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</si>
  <si>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</si>
  <si>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</si>
  <si>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</si>
  <si>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</si>
  <si>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</si>
  <si>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</si>
  <si>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</si>
  <si>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</si>
  <si>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</si>
  <si>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</si>
  <si>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</si>
  <si>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</si>
  <si>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</si>
  <si>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</si>
  <si>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</si>
  <si>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</si>
  <si>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</si>
  <si>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</si>
  <si>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</si>
  <si>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</si>
  <si>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</si>
  <si>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</si>
  <si>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</si>
  <si>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</si>
  <si>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</si>
  <si>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</si>
  <si>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</si>
  <si>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</si>
  <si>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</si>
  <si>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</si>
  <si>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</si>
  <si>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</si>
  <si>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</si>
  <si>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</si>
  <si>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</si>
  <si>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</si>
  <si>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</si>
  <si>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</si>
  <si>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</si>
  <si>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</si>
  <si>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</si>
  <si>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</si>
  <si>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</si>
  <si>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</si>
  <si>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</si>
  <si>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</si>
  <si>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</si>
  <si>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</si>
  <si>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</si>
  <si>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</si>
  <si>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</si>
  <si>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</si>
  <si>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</si>
  <si>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</si>
  <si>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</si>
  <si>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</si>
  <si>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</si>
  <si>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</si>
  <si>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</si>
  <si>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</si>
  <si>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</si>
  <si>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</si>
  <si>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</si>
  <si>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</si>
  <si>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</si>
  <si>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</si>
  <si>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</si>
  <si>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</si>
  <si>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</si>
  <si>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</si>
  <si>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</si>
  <si>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</si>
  <si>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</si>
  <si>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</si>
  <si>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</si>
  <si>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</si>
  <si>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</si>
  <si>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</si>
  <si>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</si>
  <si>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</si>
  <si>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</si>
  <si>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</si>
  <si>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</si>
  <si>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</si>
  <si>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</si>
  <si>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</si>
  <si>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</si>
  <si>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</si>
  <si>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</si>
  <si>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</si>
  <si>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</si>
  <si>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</si>
  <si>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</si>
  <si>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</si>
  <si>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</si>
  <si>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</si>
  <si>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</si>
  <si>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</si>
  <si>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</si>
  <si>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</si>
  <si>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</si>
  <si>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</si>
  <si>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</si>
  <si>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</si>
  <si>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</si>
  <si>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</si>
  <si>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</si>
  <si>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</si>
  <si>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</si>
  <si>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</si>
  <si>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</si>
  <si>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</si>
  <si>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</si>
  <si>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</si>
  <si>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</si>
  <si>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</si>
  <si>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</si>
  <si>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</si>
  <si>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</si>
  <si>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</si>
  <si>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</si>
  <si>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</si>
  <si>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</si>
  <si>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</si>
  <si>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</si>
  <si>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</si>
  <si>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</si>
  <si>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</si>
  <si>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</si>
  <si>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</si>
  <si>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</si>
  <si>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</si>
  <si>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</si>
  <si>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</si>
  <si>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</si>
  <si>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</si>
  <si>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</si>
  <si>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</si>
  <si>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</si>
  <si>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</si>
  <si>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</si>
  <si>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</si>
  <si>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</si>
  <si>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</si>
  <si>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</si>
  <si>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</si>
  <si>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</si>
  <si>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</si>
  <si>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</si>
  <si>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</si>
  <si>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</si>
  <si>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</si>
  <si>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</si>
  <si>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</si>
  <si>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</si>
  <si>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</si>
  <si>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</si>
  <si>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</si>
  <si>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</si>
  <si>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</si>
  <si>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</si>
  <si>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</si>
  <si>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</si>
  <si>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</si>
  <si>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</si>
  <si>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</si>
  <si>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</si>
  <si>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</si>
  <si>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</si>
  <si>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</si>
  <si>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</si>
  <si>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</si>
  <si>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</si>
  <si>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</si>
  <si>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</si>
  <si>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</si>
  <si>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</si>
  <si>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</si>
  <si>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</si>
  <si>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</si>
  <si>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</si>
  <si>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</si>
  <si>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</si>
  <si>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</si>
  <si>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</si>
  <si>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</si>
  <si>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</si>
  <si>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</si>
  <si>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</si>
  <si>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</si>
  <si>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</si>
  <si>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</si>
  <si>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</si>
  <si>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</si>
  <si>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</si>
  <si>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</si>
  <si>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</si>
  <si>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</si>
  <si>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</si>
  <si>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</si>
  <si>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</si>
  <si>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</si>
  <si>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</si>
  <si>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</si>
  <si>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</si>
  <si>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</si>
  <si>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</si>
  <si>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</si>
  <si>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</si>
  <si>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</si>
  <si>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</si>
  <si>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</si>
  <si>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</si>
  <si>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</si>
  <si>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</si>
  <si>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</si>
  <si>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</si>
  <si>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</si>
  <si>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</si>
  <si>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</si>
  <si>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</si>
  <si>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</si>
  <si>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</si>
  <si>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</si>
  <si>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</si>
  <si>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</si>
  <si>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</si>
  <si>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</si>
  <si>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</si>
  <si>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</si>
  <si>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</si>
  <si>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</si>
  <si>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</si>
  <si>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</si>
  <si>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</si>
  <si>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</si>
  <si>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</si>
  <si>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</si>
  <si>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</si>
  <si>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</si>
  <si>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</si>
  <si>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</si>
  <si>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</si>
  <si>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</si>
  <si>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</si>
  <si>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</si>
  <si>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</si>
  <si>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</si>
  <si>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</si>
  <si>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</si>
  <si>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</si>
  <si>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</si>
  <si>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</si>
  <si>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</si>
  <si>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</si>
  <si>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</si>
  <si>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</si>
  <si>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</si>
  <si>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</si>
  <si>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</si>
  <si>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</si>
  <si>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</si>
  <si>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</si>
  <si>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</si>
  <si>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</si>
  <si>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</si>
  <si>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</si>
  <si>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</si>
  <si>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</si>
  <si>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</si>
  <si>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</si>
  <si>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</si>
  <si>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</si>
  <si>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</si>
  <si>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</si>
  <si>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</si>
  <si>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</si>
  <si>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</si>
  <si>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</si>
  <si>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</si>
  <si>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</si>
  <si>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</si>
  <si>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</si>
  <si>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</si>
  <si>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</si>
  <si>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</si>
  <si>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</si>
  <si>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</si>
  <si>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</si>
  <si>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</si>
  <si>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</si>
  <si>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</si>
  <si>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</si>
  <si>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</si>
  <si>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</si>
  <si>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</si>
  <si>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</si>
  <si>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</si>
  <si>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</si>
  <si>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</si>
  <si>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</si>
  <si>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</si>
  <si>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</si>
  <si>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</si>
  <si>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</si>
  <si>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</si>
  <si>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</si>
  <si>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</si>
  <si>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</si>
  <si>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</si>
  <si>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</si>
  <si>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</si>
  <si>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</si>
  <si>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</si>
  <si>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</si>
  <si>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</si>
  <si>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</si>
  <si>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</si>
  <si>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</si>
  <si>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</si>
  <si>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</si>
  <si>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</si>
  <si>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</si>
  <si>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</si>
  <si>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</si>
  <si>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</si>
  <si>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</si>
  <si>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</si>
  <si>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</si>
  <si>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</si>
  <si>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</si>
  <si>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</si>
  <si>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</si>
  <si>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</si>
  <si>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</si>
  <si>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</si>
  <si>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</si>
  <si>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</si>
  <si>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</si>
  <si>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</si>
  <si>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</si>
  <si>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</si>
  <si>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</si>
  <si>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</si>
  <si>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</si>
  <si>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</si>
  <si>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</si>
  <si>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</si>
  <si>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</si>
  <si>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</si>
  <si>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</si>
  <si>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</si>
  <si>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</si>
  <si>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</si>
  <si>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</si>
  <si>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</si>
  <si>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</si>
  <si>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</si>
  <si>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</si>
  <si>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</si>
  <si>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</si>
  <si>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</si>
  <si>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</si>
  <si>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</si>
  <si>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</si>
  <si>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</si>
  <si>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</si>
  <si>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</si>
  <si>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</si>
  <si>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</si>
  <si>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</si>
  <si>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</si>
  <si>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</si>
  <si>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</si>
  <si>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</si>
  <si>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</si>
  <si>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</si>
  <si>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</si>
  <si>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</si>
  <si>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</si>
  <si>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</si>
  <si>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</si>
  <si>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</si>
  <si>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</si>
  <si>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</si>
  <si>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</si>
  <si>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</si>
  <si>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</si>
  <si>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</si>
  <si>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</si>
  <si>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</si>
  <si>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</si>
  <si>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</si>
  <si>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</si>
  <si>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</si>
  <si>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</si>
  <si>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</si>
  <si>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</si>
  <si>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</si>
  <si>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</si>
  <si>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</si>
  <si>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</si>
  <si>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</si>
  <si>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</si>
  <si>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</si>
  <si>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</si>
  <si>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</si>
  <si>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</si>
  <si>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</si>
  <si>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</si>
  <si>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</si>
  <si>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</si>
  <si>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</si>
  <si>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</si>
  <si>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</si>
  <si>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</si>
  <si>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</si>
  <si>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</si>
  <si>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</si>
  <si>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</si>
  <si>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</si>
  <si>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</si>
  <si>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</si>
  <si>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</si>
  <si>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</si>
  <si>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</si>
  <si>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</si>
  <si>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</si>
  <si>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</si>
  <si>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</si>
  <si>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</si>
  <si>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</si>
  <si>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</si>
  <si>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</si>
  <si>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</si>
  <si>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</si>
  <si>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</si>
  <si>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</si>
  <si>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</si>
  <si>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</si>
  <si>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</si>
  <si>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</si>
  <si>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</si>
  <si>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</si>
  <si>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</si>
  <si>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</si>
  <si>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</si>
  <si>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</si>
  <si>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</si>
  <si>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</si>
  <si>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</si>
  <si>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</si>
  <si>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</si>
  <si>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</si>
  <si>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</si>
  <si>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</si>
  <si>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</si>
  <si>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</si>
  <si>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</si>
  <si>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</si>
  <si>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</si>
  <si>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</si>
  <si>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</si>
  <si>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</si>
  <si>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</si>
  <si>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</si>
  <si>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</si>
  <si>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</si>
  <si>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</si>
  <si>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</si>
  <si>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</si>
  <si>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</si>
  <si>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</si>
  <si>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</si>
  <si>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</si>
  <si>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</si>
  <si>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</si>
  <si>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</si>
  <si>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</si>
  <si>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</si>
  <si>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</si>
  <si>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</si>
  <si>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</si>
  <si>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</si>
  <si>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</si>
  <si>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</si>
  <si>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</si>
  <si>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</si>
  <si>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</si>
  <si>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</si>
  <si>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</si>
  <si>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</si>
  <si>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</si>
  <si>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</si>
  <si>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</si>
  <si>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</si>
  <si>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</si>
  <si>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</si>
  <si>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</si>
  <si>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</si>
  <si>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</si>
  <si>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</si>
  <si>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</si>
  <si>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</si>
  <si>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</si>
  <si>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</si>
  <si>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</si>
  <si>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</si>
  <si>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</si>
  <si>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</si>
  <si>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</si>
  <si>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</si>
  <si>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</si>
  <si>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</si>
  <si>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</si>
  <si>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</si>
  <si>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</si>
  <si>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</si>
  <si>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</si>
  <si>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</si>
  <si>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</si>
  <si>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</si>
  <si>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</si>
  <si>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</si>
  <si>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</si>
  <si>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</si>
  <si>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</si>
  <si>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</si>
  <si>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</si>
  <si>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</si>
  <si>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</si>
  <si>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</si>
  <si>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</si>
  <si>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</si>
  <si>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</si>
  <si>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</si>
  <si>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</si>
  <si>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</si>
  <si>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</si>
  <si>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</si>
  <si>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</si>
  <si>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</si>
  <si>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</si>
  <si>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</si>
  <si>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</si>
  <si>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</si>
  <si>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</si>
  <si>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</si>
  <si>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</si>
  <si>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</si>
  <si>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</si>
  <si>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</si>
  <si>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</si>
  <si>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</si>
  <si>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</si>
  <si>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</si>
  <si>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</si>
  <si>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</si>
  <si>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</si>
  <si>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</si>
  <si>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</si>
  <si>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</si>
  <si>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</si>
  <si>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</si>
  <si>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</si>
  <si>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</si>
  <si>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</si>
  <si>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</si>
  <si>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</si>
  <si>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</si>
  <si>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</si>
  <si>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</si>
  <si>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</si>
  <si>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</si>
  <si>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</si>
  <si>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</si>
  <si>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</si>
  <si>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</si>
  <si>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</si>
  <si>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</si>
  <si>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</si>
  <si>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</si>
  <si>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</si>
  <si>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</si>
  <si>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</si>
  <si>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</si>
  <si>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</si>
  <si>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</si>
  <si>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</si>
  <si>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</si>
  <si>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</si>
  <si>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</si>
  <si>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</si>
  <si>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</si>
  <si>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</si>
  <si>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</si>
  <si>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</si>
  <si>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</si>
  <si>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</si>
  <si>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</si>
  <si>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</si>
  <si>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</si>
  <si>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</si>
  <si>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</si>
  <si>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</si>
  <si>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</si>
  <si>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</si>
  <si>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</si>
  <si>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</si>
  <si>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</si>
  <si>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</si>
  <si>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</si>
  <si>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</si>
  <si>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</si>
  <si>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</si>
  <si>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</si>
  <si>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</si>
  <si>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</si>
  <si>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</si>
  <si>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</si>
  <si>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</si>
  <si>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</si>
  <si>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</si>
  <si>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</si>
  <si>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</si>
  <si>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</si>
  <si>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</si>
  <si>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</si>
  <si>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</si>
  <si>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</si>
  <si>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</si>
  <si>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</si>
  <si>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</si>
  <si>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</si>
  <si>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</si>
  <si>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</si>
  <si>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</si>
  <si>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</si>
  <si>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</si>
  <si>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</si>
  <si>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</si>
  <si>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</si>
  <si>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</si>
  <si>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</si>
  <si>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</si>
  <si>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</si>
  <si>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</si>
  <si>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</si>
  <si>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</si>
  <si>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</si>
  <si>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</si>
  <si>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</si>
  <si>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</si>
  <si>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</si>
  <si>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</si>
  <si>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</si>
  <si>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</si>
  <si>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</si>
  <si>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</si>
  <si>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</si>
  <si>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</si>
  <si>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</si>
  <si>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</si>
  <si>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</si>
  <si>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</si>
  <si>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</si>
  <si>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</si>
  <si>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</si>
  <si>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</si>
  <si>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</si>
  <si>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</si>
  <si>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</si>
  <si>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</si>
  <si>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</si>
  <si>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</si>
  <si>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</si>
  <si>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</si>
  <si>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</si>
  <si>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</si>
  <si>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</si>
  <si>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</si>
  <si>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</si>
  <si>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</si>
  <si>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</si>
  <si>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</si>
  <si>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</si>
  <si>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</si>
  <si>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</si>
  <si>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</si>
  <si>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</si>
  <si>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</si>
  <si>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</si>
  <si>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</si>
  <si>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</si>
  <si>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</si>
  <si>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</si>
  <si>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</si>
  <si>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</si>
  <si>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</si>
  <si>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</si>
  <si>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</si>
  <si>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</si>
  <si>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</si>
  <si>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</si>
  <si>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</si>
  <si>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</si>
  <si>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</si>
  <si>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</si>
  <si>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</si>
  <si>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</si>
  <si>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</si>
  <si>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</si>
  <si>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</si>
  <si>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</si>
  <si>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</si>
  <si>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</si>
  <si>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</si>
  <si>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</si>
  <si>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</si>
  <si>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</si>
  <si>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</si>
  <si>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</si>
  <si>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</si>
  <si>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</si>
  <si>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</si>
  <si>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</si>
  <si>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</si>
  <si>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</si>
  <si>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</si>
  <si>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</si>
  <si>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</si>
  <si>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</si>
  <si>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</si>
  <si>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</si>
  <si>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</si>
  <si>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</si>
  <si>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</si>
  <si>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</si>
  <si>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</si>
  <si>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</si>
  <si>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</si>
  <si>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</si>
  <si>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</si>
  <si>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</si>
  <si>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</si>
  <si>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</si>
  <si>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</si>
  <si>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</si>
  <si>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</si>
  <si>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</si>
  <si>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</si>
  <si>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</si>
  <si>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</si>
  <si>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</si>
  <si>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</si>
  <si>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</si>
  <si>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</si>
  <si>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</si>
  <si>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</si>
  <si>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</si>
  <si>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</si>
  <si>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</si>
  <si>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</si>
  <si>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</si>
  <si>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</si>
  <si>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</si>
  <si>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</si>
  <si>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</si>
  <si>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</si>
  <si>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</si>
  <si>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</si>
  <si>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</si>
  <si>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</si>
  <si>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</si>
  <si>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</si>
  <si>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</si>
  <si>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</si>
  <si>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</si>
  <si>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</si>
  <si>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</si>
  <si>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</si>
  <si>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</si>
  <si>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</si>
  <si>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</si>
  <si>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</si>
  <si>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</si>
  <si>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</si>
  <si>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</si>
  <si>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</si>
  <si>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</si>
  <si>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</si>
  <si>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</si>
  <si>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</si>
  <si>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</si>
  <si>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</si>
  <si>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</si>
  <si>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</si>
  <si>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</si>
  <si>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</si>
  <si>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</si>
  <si>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</si>
  <si>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</si>
  <si>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</si>
  <si>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</si>
  <si>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</si>
  <si>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</si>
  <si>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</si>
  <si>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</si>
  <si>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</si>
  <si>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</si>
  <si>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</si>
  <si>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</si>
  <si>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</si>
  <si>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</si>
  <si>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</si>
  <si>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</si>
  <si>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</si>
  <si>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</si>
  <si>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</si>
  <si>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</si>
  <si>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</si>
  <si>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</si>
  <si>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</si>
  <si>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</si>
  <si>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</si>
  <si>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</si>
  <si>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</si>
  <si>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</si>
  <si>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</si>
  <si>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</si>
  <si>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</si>
  <si>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</si>
  <si>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</si>
  <si>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</si>
  <si>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</si>
  <si>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</si>
  <si>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</si>
  <si>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</si>
  <si>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</si>
  <si>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</si>
  <si>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</si>
  <si>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</si>
  <si>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</si>
  <si>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</si>
  <si>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</si>
  <si>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</si>
  <si>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</si>
  <si>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</si>
  <si>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</si>
  <si>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</si>
  <si>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</si>
  <si>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</si>
  <si>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</si>
  <si>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</si>
  <si>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</si>
  <si>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</si>
  <si>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</si>
  <si>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</si>
  <si>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</si>
  <si>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</si>
  <si>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</si>
  <si>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</si>
  <si>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</si>
  <si>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</si>
  <si>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</si>
  <si>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</si>
  <si>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</si>
  <si>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</si>
  <si>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</si>
  <si>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</si>
  <si>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</si>
  <si>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</si>
  <si>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</si>
  <si>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</si>
  <si>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</si>
  <si>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</si>
  <si>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</si>
  <si>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</si>
  <si>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</si>
  <si>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</si>
  <si>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</si>
  <si>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</si>
  <si>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</si>
  <si>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</si>
  <si>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</si>
  <si>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</si>
  <si>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</si>
  <si>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</si>
  <si>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</si>
  <si>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</si>
  <si>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</si>
  <si>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</si>
  <si>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</si>
  <si>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</si>
  <si>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</si>
  <si>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</si>
  <si>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</si>
  <si>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</si>
  <si>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</si>
  <si>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</si>
  <si>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</si>
  <si>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</si>
  <si>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</si>
  <si>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</si>
  <si>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</si>
  <si>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</si>
  <si>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</si>
  <si>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</si>
  <si>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</si>
  <si>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</si>
  <si>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</si>
  <si>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</si>
  <si>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</si>
  <si>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</si>
  <si>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</si>
  <si>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</si>
  <si>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</si>
  <si>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</si>
  <si>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</si>
  <si>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</si>
  <si>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</si>
  <si>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</si>
  <si>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</si>
  <si>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</si>
  <si>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</si>
  <si>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</si>
  <si>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</si>
  <si>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</si>
  <si>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</si>
  <si>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</si>
  <si>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</si>
  <si>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</si>
  <si>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</si>
  <si>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</si>
  <si>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</si>
  <si>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</si>
  <si>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</si>
  <si>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</si>
  <si>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</si>
  <si>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</si>
  <si>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</si>
  <si>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</si>
  <si>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</si>
  <si>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</si>
  <si>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</si>
  <si>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</si>
  <si>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</si>
  <si>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</si>
  <si>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</si>
  <si>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</si>
  <si>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</si>
  <si>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</si>
  <si>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</si>
  <si>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</si>
  <si>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</si>
  <si>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</si>
  <si>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</si>
  <si>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</si>
  <si>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</si>
  <si>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</si>
  <si>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</si>
  <si>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</si>
  <si>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</si>
  <si>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</si>
  <si>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</si>
  <si>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</si>
  <si>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</si>
  <si>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</si>
  <si>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</si>
  <si>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</si>
  <si>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</si>
  <si>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</si>
  <si>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</si>
  <si>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</si>
  <si>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</si>
  <si>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</si>
  <si>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</si>
  <si>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</si>
  <si>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</si>
  <si>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</si>
  <si>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</si>
  <si>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</si>
  <si>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</si>
  <si>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</si>
  <si>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</si>
  <si>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</si>
  <si>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</si>
  <si>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</si>
  <si>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</si>
  <si>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</si>
  <si>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</si>
  <si>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</si>
  <si>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</si>
  <si>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</si>
  <si>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</si>
  <si>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</si>
  <si>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</si>
  <si>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</si>
  <si>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</si>
  <si>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</si>
  <si>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</si>
  <si>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</si>
  <si>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</si>
  <si>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</si>
  <si>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</si>
  <si>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</si>
  <si>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</si>
  <si>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</si>
  <si>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</si>
  <si>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</si>
  <si>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</si>
  <si>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</si>
  <si>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</si>
  <si>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</si>
  <si>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</si>
  <si>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</si>
  <si>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</si>
  <si>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</si>
  <si>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</si>
  <si>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</si>
  <si>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</si>
  <si>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</si>
  <si>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</si>
  <si>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</si>
  <si>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</si>
  <si>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</si>
  <si>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</si>
  <si>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</si>
  <si>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</si>
  <si>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</si>
  <si>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</si>
  <si>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</si>
  <si>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</si>
  <si>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</si>
  <si>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</si>
  <si>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</si>
  <si>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</si>
  <si>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</si>
  <si>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</si>
  <si>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</si>
  <si>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</si>
  <si>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</si>
  <si>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</si>
  <si>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</si>
  <si>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</si>
  <si>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</si>
  <si>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</si>
  <si>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</si>
  <si>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</si>
  <si>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</si>
  <si>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</si>
  <si>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</si>
  <si>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</si>
  <si>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</si>
  <si>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</si>
  <si>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</si>
  <si>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</si>
  <si>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</si>
  <si>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</si>
  <si>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</si>
  <si>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</si>
  <si>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</si>
  <si>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</si>
  <si>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</si>
  <si>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</si>
  <si>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</si>
  <si>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</si>
  <si>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</si>
  <si>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</si>
  <si>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</si>
  <si>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</si>
  <si>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</si>
  <si>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</si>
  <si>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</si>
  <si>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</si>
  <si>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</si>
  <si>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</si>
  <si>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</si>
  <si>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</si>
  <si>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</si>
  <si>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</si>
  <si>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</si>
  <si>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</si>
  <si>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</si>
  <si>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</si>
  <si>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</si>
  <si>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</si>
  <si>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</si>
  <si>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</si>
  <si>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</si>
  <si>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</si>
  <si>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</si>
  <si>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</si>
  <si>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</si>
  <si>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</si>
  <si>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</si>
  <si>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</si>
  <si>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</si>
  <si>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</si>
  <si>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</si>
  <si>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</si>
  <si>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</si>
  <si>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</si>
  <si>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</si>
  <si>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</si>
  <si>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</si>
  <si>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</si>
  <si>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</si>
  <si>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</si>
  <si>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</si>
  <si>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</si>
  <si>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</si>
  <si>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</si>
  <si>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</si>
  <si>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</si>
  <si>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</si>
  <si>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</si>
  <si>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</si>
  <si>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</si>
  <si>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</si>
  <si>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</si>
  <si>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</si>
  <si>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</si>
  <si>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</si>
  <si>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</si>
  <si>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</si>
  <si>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</si>
  <si>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</si>
  <si>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</si>
  <si>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</si>
  <si>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</si>
  <si>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</si>
  <si>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</si>
  <si>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</si>
  <si>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</si>
  <si>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</si>
  <si>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</si>
  <si>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</si>
  <si>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</si>
  <si>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</si>
  <si>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</si>
  <si>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</si>
  <si>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</si>
  <si>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</si>
  <si>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</si>
  <si>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</si>
  <si>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</si>
  <si>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</si>
  <si>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</si>
  <si>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</si>
  <si>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</si>
  <si>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</si>
  <si>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</si>
  <si>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</si>
  <si>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</si>
  <si>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</si>
  <si>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</si>
  <si>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</si>
  <si>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</si>
  <si>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</si>
  <si>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</si>
  <si>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</si>
  <si>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</si>
  <si>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</si>
  <si>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</si>
  <si>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</si>
  <si>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</si>
  <si>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</si>
  <si>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</si>
  <si>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</si>
  <si>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</si>
  <si>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</si>
  <si>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</si>
  <si>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</si>
  <si>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</si>
  <si>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</si>
  <si>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</si>
  <si>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</si>
  <si>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</si>
  <si>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</si>
  <si>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</si>
  <si>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</si>
  <si>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</si>
  <si>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</si>
  <si>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</si>
  <si>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</si>
  <si>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</si>
  <si>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</si>
  <si>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</si>
  <si>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</si>
  <si>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</si>
  <si>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</si>
  <si>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</si>
  <si>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</si>
  <si>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</si>
  <si>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</si>
  <si>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</si>
  <si>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</si>
  <si>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</si>
  <si>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</si>
  <si>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</si>
  <si>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</si>
  <si>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</si>
  <si>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</si>
  <si>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</si>
  <si>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</si>
  <si>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</si>
  <si>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</si>
  <si>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</si>
  <si>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</si>
  <si>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</si>
  <si>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</si>
  <si>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</si>
  <si>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</si>
  <si>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</si>
  <si>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</si>
  <si>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</si>
  <si>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</si>
  <si>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</si>
  <si>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</si>
  <si>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</si>
  <si>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</si>
  <si>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</si>
  <si>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</si>
  <si>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</si>
  <si>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</si>
  <si>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</si>
  <si>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</si>
  <si>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</si>
  <si>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</si>
  <si>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</si>
  <si>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</si>
  <si>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</si>
  <si>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</si>
  <si>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</si>
  <si>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</si>
  <si>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</si>
  <si>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</si>
  <si>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</si>
  <si>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</si>
  <si>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</si>
  <si>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</si>
  <si>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</si>
  <si>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</si>
  <si>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</si>
  <si>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</si>
  <si>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</si>
  <si>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</si>
  <si>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</si>
  <si>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</si>
  <si>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</si>
  <si>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</si>
  <si>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</si>
  <si>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</si>
  <si>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</si>
  <si>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</si>
  <si>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</si>
  <si>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</si>
  <si>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</si>
  <si>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</si>
  <si>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</si>
  <si>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</si>
  <si>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</si>
  <si>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</si>
  <si>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</si>
  <si>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</si>
  <si>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</si>
  <si>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</si>
  <si>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</si>
  <si>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</si>
  <si>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</si>
  <si>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</si>
  <si>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</si>
  <si>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</si>
  <si>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</si>
  <si>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</si>
  <si>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</si>
  <si>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</si>
  <si>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</si>
  <si>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</si>
  <si>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</si>
  <si>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</si>
  <si>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</si>
  <si>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</si>
  <si>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</si>
  <si>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</si>
  <si>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</si>
  <si>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</si>
  <si>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</si>
  <si>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</si>
  <si>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</si>
  <si>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</si>
  <si>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</si>
  <si>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</si>
  <si>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</si>
  <si>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</si>
  <si>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</si>
  <si>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</si>
  <si>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</si>
  <si>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</si>
  <si>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</si>
  <si>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</si>
  <si>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</si>
  <si>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</si>
  <si>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</si>
  <si>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</si>
  <si>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</si>
  <si>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</si>
  <si>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</si>
  <si>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</si>
  <si>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</si>
  <si>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</si>
  <si>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</si>
  <si>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</si>
  <si>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</si>
  <si>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</si>
  <si>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</si>
  <si>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</si>
  <si>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</si>
  <si>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</si>
  <si>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</si>
  <si>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</si>
  <si>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</si>
  <si>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</si>
  <si>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</si>
  <si>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</si>
  <si>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</si>
  <si>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</si>
  <si>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</si>
  <si>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</si>
  <si>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</si>
  <si>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</si>
  <si>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</si>
  <si>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</si>
  <si>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</si>
  <si>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</si>
  <si>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</si>
  <si>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</si>
  <si>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</si>
  <si>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</si>
  <si>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</si>
  <si>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</si>
  <si>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</si>
  <si>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</si>
  <si>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</si>
  <si>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</si>
  <si>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</si>
  <si>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</si>
  <si>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</si>
  <si>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</si>
  <si>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</si>
  <si>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</si>
  <si>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</si>
  <si>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</si>
  <si>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</si>
  <si>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</si>
  <si>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</si>
  <si>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</si>
  <si>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</si>
  <si>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</si>
  <si>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</si>
  <si>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</si>
  <si>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</si>
  <si>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</si>
  <si>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</si>
  <si>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</si>
  <si>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</si>
  <si>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</si>
  <si>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</si>
  <si>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</si>
  <si>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</si>
  <si>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</si>
  <si>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</si>
  <si>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</si>
  <si>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</si>
  <si>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</si>
  <si>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</si>
  <si>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</si>
  <si>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</si>
  <si>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</si>
  <si>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</si>
  <si>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</si>
  <si>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</si>
  <si>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</si>
  <si>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</si>
  <si>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</si>
  <si>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</si>
  <si>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</si>
  <si>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</si>
  <si>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</si>
  <si>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</si>
  <si>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</si>
  <si>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</si>
  <si>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</si>
  <si>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</si>
  <si>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</si>
  <si>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</si>
  <si>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</si>
  <si>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</si>
  <si>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</si>
  <si>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</si>
  <si>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</si>
  <si>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</si>
  <si>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</si>
  <si>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</si>
  <si>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</si>
  <si>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</si>
  <si>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</si>
  <si>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</si>
  <si>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</si>
  <si>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</si>
  <si>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</si>
  <si>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</si>
  <si>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</si>
  <si>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</si>
  <si>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</si>
  <si>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</si>
  <si>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</si>
  <si>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</si>
  <si>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</si>
  <si>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</si>
  <si>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</si>
  <si>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</si>
  <si>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</si>
  <si>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</si>
  <si>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</si>
  <si>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</si>
  <si>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</si>
  <si>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</si>
  <si>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</si>
  <si>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</si>
  <si>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</si>
  <si>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</si>
  <si>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</si>
  <si>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</si>
  <si>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</si>
  <si>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</si>
  <si>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</si>
  <si>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</si>
  <si>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</si>
  <si>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</si>
  <si>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</si>
  <si>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</si>
  <si>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</si>
  <si>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</si>
  <si>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</si>
  <si>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</si>
  <si>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</si>
  <si>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</si>
  <si>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</si>
  <si>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</si>
  <si>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</si>
  <si>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</si>
  <si>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</si>
  <si>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</si>
  <si>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</si>
  <si>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</si>
  <si>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</si>
  <si>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</si>
  <si>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</si>
  <si>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</si>
  <si>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</si>
  <si>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</si>
  <si>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</si>
  <si>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</si>
  <si>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</si>
  <si>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</si>
  <si>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</si>
  <si>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</si>
  <si>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</si>
  <si>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</si>
  <si>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</si>
  <si>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</si>
  <si>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</si>
  <si>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</si>
  <si>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</si>
  <si>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</si>
  <si>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</si>
  <si>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</si>
  <si>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</si>
  <si>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</si>
  <si>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</si>
  <si>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</si>
  <si>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</si>
  <si>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</si>
  <si>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</si>
  <si>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</si>
  <si>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</si>
  <si>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</si>
  <si>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</si>
  <si>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</si>
  <si>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</si>
  <si>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</si>
  <si>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</si>
  <si>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</si>
  <si>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</si>
  <si>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</si>
  <si>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</si>
  <si>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</si>
  <si>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</si>
  <si>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</si>
  <si>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</si>
  <si>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</si>
  <si>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</si>
  <si>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</si>
  <si>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</si>
  <si>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</si>
  <si>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</si>
  <si>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</si>
  <si>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</si>
  <si>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</si>
  <si>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</si>
  <si>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</si>
  <si>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</si>
  <si>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</si>
  <si>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</si>
  <si>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</si>
  <si>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</si>
  <si>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</si>
  <si>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</si>
  <si>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</si>
  <si>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</si>
  <si>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</si>
  <si>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</si>
  <si>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</si>
  <si>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</si>
  <si>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</si>
  <si>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</si>
  <si>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</si>
  <si>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</si>
  <si>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</si>
  <si>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</si>
  <si>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</si>
  <si>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</si>
  <si>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</si>
  <si>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</si>
  <si>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</si>
  <si>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</si>
  <si>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</si>
  <si>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</si>
  <si>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</si>
  <si>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</si>
  <si>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</si>
  <si>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</si>
  <si>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</si>
  <si>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</si>
  <si>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</si>
  <si>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</si>
  <si>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</si>
  <si>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</si>
  <si>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</si>
  <si>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</si>
  <si>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</si>
  <si>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</si>
  <si>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</si>
  <si>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</si>
  <si>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</si>
  <si>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</si>
  <si>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</si>
  <si>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</si>
  <si>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</si>
  <si>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</si>
  <si>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</si>
  <si>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</si>
  <si>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</si>
  <si>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</si>
  <si>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</si>
  <si>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</si>
  <si>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</si>
  <si>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</si>
  <si>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</si>
  <si>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</si>
  <si>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</si>
  <si>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</si>
  <si>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</si>
  <si>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</si>
  <si>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</si>
  <si>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</si>
  <si>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</si>
  <si>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</si>
  <si>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</si>
  <si>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</si>
  <si>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</si>
  <si>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</si>
  <si>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</si>
  <si>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</si>
  <si>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</si>
  <si>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</si>
  <si>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</si>
  <si>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</si>
  <si>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</si>
  <si>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</si>
  <si>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</si>
  <si>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</si>
  <si>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</si>
  <si>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</si>
  <si>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</si>
  <si>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</si>
  <si>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</si>
  <si>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</si>
  <si>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</si>
  <si>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</si>
  <si>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</si>
  <si>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</si>
  <si>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</si>
  <si>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</si>
  <si>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</si>
  <si>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</si>
  <si>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</si>
  <si>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</si>
  <si>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</si>
  <si>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</si>
  <si>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</si>
  <si>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</si>
  <si>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</si>
  <si>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</si>
  <si>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</si>
  <si>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</si>
  <si>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</si>
  <si>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</si>
  <si>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</si>
  <si>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</si>
  <si>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</si>
  <si>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</si>
  <si>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</si>
  <si>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</si>
  <si>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</si>
  <si>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</si>
  <si>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</si>
  <si>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</si>
  <si>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</si>
  <si>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</si>
  <si>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</si>
  <si>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</si>
  <si>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</si>
  <si>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</si>
  <si>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</si>
  <si>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</si>
  <si>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</si>
  <si>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</si>
  <si>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</si>
  <si>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</si>
  <si>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</si>
  <si>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</si>
  <si>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</si>
  <si>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</si>
  <si>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</si>
  <si>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</si>
  <si>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</si>
  <si>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</si>
  <si>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</si>
  <si>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</si>
  <si>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</si>
  <si>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</si>
  <si>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</si>
  <si>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</si>
  <si>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</si>
  <si>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</si>
  <si>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</si>
  <si>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</si>
  <si>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</si>
  <si>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</si>
  <si>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</si>
  <si>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</si>
  <si>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</si>
  <si>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</si>
  <si>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</si>
  <si>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</si>
  <si>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</si>
  <si>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</si>
  <si>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</si>
  <si>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</si>
  <si>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</si>
  <si>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</si>
  <si>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</si>
  <si>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</si>
  <si>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</si>
  <si>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</si>
  <si>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</si>
  <si>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</si>
  <si>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</si>
  <si>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</si>
  <si>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</si>
  <si>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</si>
  <si>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</si>
  <si>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</si>
  <si>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</si>
  <si>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</si>
  <si>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</si>
  <si>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</si>
  <si>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</si>
  <si>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</si>
  <si>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</si>
  <si>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</si>
  <si>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</si>
  <si>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</si>
  <si>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</si>
  <si>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</si>
  <si>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</si>
  <si>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</si>
  <si>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</si>
  <si>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</si>
  <si>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</si>
  <si>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</si>
  <si>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</si>
  <si>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</si>
  <si>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</si>
  <si>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</si>
  <si>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</si>
  <si>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</si>
  <si>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</si>
  <si>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</si>
  <si>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</si>
  <si>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</si>
  <si>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</si>
  <si>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</si>
  <si>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</si>
  <si>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</si>
  <si>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</si>
  <si>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</si>
  <si>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</si>
  <si>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</si>
  <si>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</si>
  <si>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</si>
  <si>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</si>
  <si>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</si>
  <si>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</si>
  <si>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</si>
  <si>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</si>
  <si>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</si>
  <si>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</si>
  <si>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</si>
  <si>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</si>
  <si>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</si>
  <si>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</si>
  <si>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</si>
  <si>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</si>
  <si>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</si>
  <si>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</si>
  <si>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</si>
  <si>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</si>
  <si>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</si>
  <si>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</si>
  <si>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</si>
  <si>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</si>
  <si>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</si>
  <si>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</si>
  <si>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</si>
  <si>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</si>
  <si>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</si>
  <si>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</si>
  <si>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</si>
  <si>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</si>
  <si>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</si>
  <si>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</si>
  <si>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</si>
  <si>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</si>
  <si>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</si>
  <si>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</si>
  <si>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</si>
  <si>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</si>
  <si>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</si>
  <si>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</si>
  <si>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</si>
  <si>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</si>
  <si>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</si>
  <si>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</si>
  <si>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</si>
  <si>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</si>
  <si>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</si>
  <si>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</si>
  <si>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</si>
  <si>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</si>
  <si>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</si>
  <si>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</si>
  <si>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</si>
  <si>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</si>
  <si>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</si>
  <si>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</si>
  <si>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</si>
  <si>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</si>
  <si>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</si>
  <si>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</si>
  <si>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</si>
  <si>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</si>
  <si>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</si>
  <si>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</si>
  <si>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</si>
  <si>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</si>
  <si>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</si>
  <si>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</si>
  <si>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</si>
  <si>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</si>
  <si>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</si>
  <si>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</si>
  <si>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</si>
  <si>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</si>
  <si>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</si>
  <si>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</si>
  <si>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</si>
  <si>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</si>
  <si>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</si>
  <si>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</si>
  <si>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</si>
  <si>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</si>
  <si>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</si>
  <si>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</si>
  <si>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</si>
  <si>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</si>
  <si>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</si>
  <si>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</si>
  <si>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</si>
  <si>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</si>
  <si>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</si>
  <si>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</si>
  <si>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</si>
  <si>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</si>
  <si>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</si>
  <si>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</si>
  <si>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</si>
  <si>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</si>
  <si>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</si>
  <si>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</si>
  <si>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</si>
  <si>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</si>
  <si>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</si>
  <si>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</si>
  <si>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</si>
  <si>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</si>
  <si>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</si>
  <si>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</si>
  <si>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</si>
  <si>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</si>
  <si>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</si>
  <si>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</si>
  <si>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</si>
  <si>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</si>
  <si>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</si>
  <si>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</si>
  <si>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</si>
  <si>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</si>
  <si>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</si>
  <si>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</si>
  <si>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</si>
  <si>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</si>
  <si>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</si>
  <si>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</si>
  <si>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</si>
  <si>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</si>
  <si>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</si>
  <si>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</si>
  <si>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</si>
  <si>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</si>
  <si>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</si>
  <si>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</si>
  <si>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</si>
  <si>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</si>
  <si>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</si>
  <si>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</si>
  <si>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</si>
  <si>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</si>
  <si>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</si>
  <si>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</si>
  <si>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</si>
  <si>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</si>
  <si>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</si>
  <si>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</si>
  <si>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</si>
  <si>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</si>
  <si>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</si>
  <si>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</si>
  <si>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</si>
  <si>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</si>
  <si>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</si>
  <si>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</si>
  <si>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</si>
  <si>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</si>
  <si>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</si>
  <si>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</si>
  <si>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</si>
  <si>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</si>
  <si>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</si>
  <si>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</si>
  <si>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</si>
  <si>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</si>
  <si>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</si>
  <si>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</si>
  <si>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</si>
  <si>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</si>
  <si>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</si>
  <si>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</si>
  <si>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</si>
  <si>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</si>
  <si>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</si>
  <si>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</si>
  <si>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</si>
  <si>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</si>
  <si>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</si>
  <si>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</si>
  <si>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</si>
  <si>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</si>
  <si>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</si>
  <si>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</si>
  <si>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</si>
  <si>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</si>
  <si>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</si>
  <si>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</si>
  <si>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</si>
  <si>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</si>
  <si>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</si>
  <si>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</si>
  <si>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</si>
  <si>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</si>
  <si>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</si>
  <si>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</si>
  <si>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</si>
  <si>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</si>
  <si>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</si>
  <si>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</si>
  <si>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</si>
  <si>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</si>
  <si>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</si>
  <si>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</si>
  <si>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</si>
  <si>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</si>
  <si>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</si>
  <si>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</si>
  <si>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</si>
  <si>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</si>
  <si>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</si>
  <si>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</si>
  <si>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</si>
  <si>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</si>
  <si>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</si>
  <si>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</si>
  <si>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</si>
  <si>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</si>
  <si>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</si>
  <si>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</si>
  <si>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</si>
  <si>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</si>
  <si>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</si>
  <si>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</si>
  <si>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</si>
  <si>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</si>
  <si>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</si>
  <si>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</si>
  <si>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</si>
  <si>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</si>
  <si>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</si>
  <si>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</si>
  <si>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</si>
  <si>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</si>
  <si>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</si>
  <si>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</si>
  <si>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</si>
  <si>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</si>
  <si>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</si>
  <si>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</si>
  <si>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</si>
  <si>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</si>
  <si>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</si>
  <si>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</si>
  <si>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</si>
  <si>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</si>
  <si>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</si>
  <si>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</si>
  <si>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</si>
  <si>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</si>
  <si>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</si>
  <si>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</si>
  <si>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</si>
  <si>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</si>
  <si>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</si>
  <si>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</si>
  <si>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</si>
  <si>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</si>
  <si>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</si>
  <si>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</si>
  <si>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</si>
  <si>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</si>
  <si>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</si>
  <si>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</si>
  <si>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</si>
  <si>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</si>
  <si>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</si>
  <si>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</si>
  <si>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</si>
  <si>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</si>
  <si>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</si>
  <si>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</si>
  <si>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</si>
  <si>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</si>
  <si>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</si>
  <si>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</si>
  <si>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</si>
  <si>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</si>
  <si>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</si>
  <si>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</si>
  <si>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</si>
  <si>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</si>
  <si>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</si>
  <si>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</si>
  <si>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</si>
  <si>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</si>
  <si>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</si>
  <si>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</si>
  <si>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</si>
  <si>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</si>
  <si>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</si>
  <si>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</si>
  <si>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</si>
  <si>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</si>
  <si>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</si>
  <si>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</si>
  <si>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</si>
  <si>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</si>
  <si>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</si>
  <si>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</si>
  <si>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</si>
  <si>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</si>
  <si>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</si>
  <si>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</si>
  <si>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</si>
  <si>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</si>
  <si>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</si>
  <si>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</si>
  <si>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</si>
  <si>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</si>
  <si>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</si>
  <si>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</si>
  <si>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</si>
  <si>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</si>
  <si>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</si>
  <si>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</si>
  <si>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</si>
  <si>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</si>
  <si>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</si>
  <si>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</si>
  <si>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</si>
  <si>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</si>
  <si>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</si>
  <si>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</si>
  <si>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</si>
  <si>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</si>
  <si>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</si>
  <si>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</si>
  <si>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</si>
  <si>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</si>
  <si>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</si>
  <si>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</si>
  <si>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</si>
  <si>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</si>
  <si>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</si>
  <si>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</si>
  <si>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</si>
  <si>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</si>
  <si>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</si>
  <si>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</si>
  <si>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</si>
  <si>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</si>
  <si>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</si>
  <si>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</si>
  <si>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</si>
  <si>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</si>
  <si>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</si>
  <si>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</si>
  <si>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</si>
  <si>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</si>
  <si>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</si>
  <si>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</si>
  <si>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</si>
  <si>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</si>
  <si>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</si>
  <si>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</si>
  <si>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</si>
  <si>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</si>
  <si>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</si>
  <si>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</si>
  <si>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</si>
  <si>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</si>
  <si>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</si>
  <si>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</si>
  <si>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</si>
  <si>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</si>
  <si>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</si>
  <si>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</si>
  <si>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</si>
  <si>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</si>
  <si>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</si>
  <si>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</si>
  <si>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</si>
  <si>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</si>
  <si>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</si>
  <si>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</si>
  <si>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</si>
  <si>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</si>
  <si>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</si>
  <si>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</si>
  <si>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</si>
  <si>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</si>
  <si>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</si>
  <si>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</si>
  <si>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</si>
  <si>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</si>
  <si>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</si>
  <si>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</si>
  <si>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</si>
  <si>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</si>
  <si>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</si>
  <si>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</si>
  <si>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</si>
  <si>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</si>
  <si>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</si>
  <si>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</si>
  <si>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</si>
  <si>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</si>
  <si>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</si>
  <si>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</si>
  <si>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</si>
  <si>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</si>
  <si>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</si>
  <si>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</si>
  <si>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</si>
  <si>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</si>
  <si>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</si>
  <si>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</si>
  <si>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</si>
  <si>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</si>
  <si>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</si>
  <si>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</si>
  <si>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</si>
  <si>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</si>
  <si>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</si>
  <si>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</si>
  <si>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</si>
  <si>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</si>
  <si>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</si>
  <si>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</si>
  <si>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</si>
  <si>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</si>
  <si>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</si>
  <si>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</si>
  <si>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</si>
  <si>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</si>
  <si>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</si>
  <si>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</si>
  <si>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</si>
  <si>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</si>
  <si>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</si>
  <si>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</si>
  <si>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</si>
  <si>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</si>
  <si>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</si>
  <si>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</si>
  <si>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</si>
  <si>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</si>
  <si>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</si>
  <si>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</si>
  <si>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</si>
  <si>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</si>
  <si>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</si>
  <si>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</si>
  <si>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</si>
  <si>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</si>
  <si>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</si>
  <si>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</si>
  <si>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</si>
  <si>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</si>
  <si>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</si>
  <si>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</si>
  <si>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</si>
  <si>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</si>
  <si>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</si>
  <si>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</si>
  <si>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</si>
  <si>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</si>
  <si>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</si>
  <si>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</si>
  <si>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</si>
  <si>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</si>
  <si>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</si>
  <si>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</si>
  <si>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</si>
  <si>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</si>
  <si>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</si>
  <si>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</si>
  <si>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</si>
  <si>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</si>
  <si>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</si>
  <si>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</si>
  <si>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</si>
  <si>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</si>
  <si>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</si>
  <si>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</si>
  <si>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</si>
  <si>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</si>
  <si>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</si>
  <si>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</si>
  <si>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</si>
  <si>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</si>
  <si>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</si>
  <si>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</si>
  <si>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</si>
  <si>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</si>
  <si>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</si>
  <si>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</si>
  <si>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</si>
  <si>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</si>
  <si>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</si>
  <si>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</si>
  <si>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</si>
  <si>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</si>
  <si>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</si>
  <si>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</si>
  <si>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</si>
  <si>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</si>
  <si>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</si>
  <si>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</si>
  <si>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</si>
  <si>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</si>
  <si>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</si>
  <si>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</si>
  <si>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</si>
  <si>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</si>
  <si>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</si>
  <si>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</si>
  <si>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</si>
  <si>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</si>
  <si>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</si>
  <si>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</si>
  <si>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</si>
  <si>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</si>
  <si>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</si>
  <si>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</si>
  <si>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</si>
  <si>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</si>
  <si>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</si>
  <si>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</si>
  <si>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</si>
  <si>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</si>
  <si>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</si>
  <si>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</si>
  <si>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</si>
  <si>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</si>
  <si>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</si>
  <si>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</si>
  <si>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</si>
  <si>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</si>
  <si>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</si>
  <si>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</si>
  <si>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</si>
  <si>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</si>
  <si>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</si>
  <si>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</si>
  <si>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</si>
  <si>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</si>
  <si>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</si>
  <si>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</si>
  <si>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</si>
  <si>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</si>
  <si>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</si>
  <si>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</si>
  <si>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</si>
  <si>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</si>
  <si>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</si>
  <si>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</si>
  <si>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</si>
  <si>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</si>
  <si>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</si>
  <si>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</si>
  <si>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</si>
  <si>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</si>
  <si>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</si>
  <si>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</si>
  <si>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</si>
  <si>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</si>
  <si>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</si>
  <si>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</si>
  <si>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</si>
  <si>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</si>
  <si>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</si>
  <si>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</si>
  <si>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</si>
  <si>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</si>
  <si>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</si>
  <si>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</si>
  <si>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</si>
  <si>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</si>
  <si>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</si>
  <si>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</si>
  <si>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</si>
  <si>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</si>
  <si>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</si>
  <si>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</si>
  <si>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</si>
  <si>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</si>
  <si>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</si>
  <si>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</si>
  <si>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</si>
  <si>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</si>
  <si>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</si>
  <si>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</si>
  <si>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</si>
  <si>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</si>
  <si>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</si>
  <si>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</si>
  <si>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</si>
  <si>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</si>
  <si>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</si>
  <si>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</si>
  <si>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</si>
  <si>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</si>
  <si>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</si>
  <si>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</si>
  <si>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</si>
  <si>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</si>
  <si>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</si>
  <si>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</si>
  <si>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</si>
  <si>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</si>
  <si>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</si>
  <si>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</si>
  <si>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</si>
  <si>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</si>
  <si>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</si>
  <si>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</si>
  <si>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</si>
  <si>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</si>
  <si>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</si>
  <si>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</si>
  <si>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</si>
  <si>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</si>
  <si>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</si>
  <si>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</si>
  <si>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</si>
  <si>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</si>
  <si>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</si>
  <si>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</si>
  <si>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</si>
  <si>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</si>
  <si>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</si>
  <si>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</si>
  <si>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</si>
  <si>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</si>
  <si>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</si>
  <si>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</si>
  <si>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</si>
  <si>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</si>
  <si>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</si>
  <si>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</si>
  <si>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</si>
  <si>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</si>
  <si>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</si>
  <si>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</si>
  <si>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</si>
  <si>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</si>
  <si>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</si>
  <si>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</si>
  <si>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</si>
  <si>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</si>
  <si>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</si>
  <si>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</si>
  <si>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</si>
  <si>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</si>
  <si>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</si>
  <si>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</si>
  <si>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</si>
  <si>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</si>
  <si>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</si>
  <si>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</si>
  <si>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</si>
  <si>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</si>
  <si>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</si>
  <si>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</si>
  <si>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</si>
  <si>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</si>
  <si>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</si>
  <si>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</si>
  <si>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</si>
  <si>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</si>
  <si>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</si>
  <si>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</si>
  <si>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</si>
  <si>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</si>
  <si>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</si>
  <si>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</si>
  <si>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</si>
  <si>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</si>
  <si>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</si>
  <si>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</si>
  <si>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</si>
  <si>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</si>
  <si>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</si>
  <si>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</si>
  <si>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</si>
  <si>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</si>
  <si>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</si>
  <si>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</si>
  <si>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</si>
  <si>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</si>
  <si>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</si>
  <si>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</si>
  <si>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</si>
  <si>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</si>
  <si>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</si>
  <si>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</si>
  <si>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</si>
  <si>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</si>
  <si>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</si>
  <si>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</si>
  <si>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</si>
  <si>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</si>
  <si>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</si>
  <si>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</si>
  <si>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</si>
  <si>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</si>
  <si>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</si>
  <si>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</si>
  <si>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</si>
  <si>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</si>
  <si>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</si>
  <si>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</si>
  <si>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</si>
  <si>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</si>
  <si>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</si>
  <si>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</si>
  <si>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</si>
  <si>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</si>
  <si>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</si>
  <si>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</si>
  <si>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</si>
  <si>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</si>
  <si>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</si>
  <si>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</si>
  <si>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</si>
  <si>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</si>
  <si>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</si>
  <si>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</si>
  <si>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</si>
  <si>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</si>
  <si>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</si>
  <si>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</si>
  <si>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</si>
  <si>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</si>
  <si>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</si>
  <si>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</si>
  <si>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</si>
  <si>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</si>
  <si>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</si>
  <si>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</si>
  <si>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</si>
  <si>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</si>
  <si>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</si>
  <si>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</si>
  <si>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</si>
  <si>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</si>
  <si>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</si>
  <si>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</si>
  <si>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</si>
  <si>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</si>
  <si>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</si>
  <si>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</si>
  <si>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</si>
  <si>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</si>
  <si>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</si>
  <si>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</si>
  <si>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</si>
  <si>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</si>
  <si>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</si>
  <si>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</si>
  <si>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</si>
  <si>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</si>
  <si>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</si>
  <si>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</si>
  <si>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</si>
  <si>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</si>
  <si>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</si>
  <si>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</si>
  <si>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</si>
  <si>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</si>
  <si>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</si>
  <si>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</si>
  <si>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</si>
  <si>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</si>
  <si>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</si>
  <si>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</si>
  <si>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</si>
  <si>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</si>
  <si>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</si>
  <si>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</si>
  <si>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</si>
  <si>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</si>
  <si>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</si>
  <si>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</si>
  <si>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</si>
  <si>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</si>
  <si>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</si>
  <si>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</si>
  <si>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</si>
  <si>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</si>
  <si>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</si>
  <si>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</si>
  <si>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</si>
  <si>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</si>
  <si>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</si>
  <si>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</si>
  <si>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</si>
  <si>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</si>
  <si>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</si>
  <si>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</si>
  <si>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</si>
  <si>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</si>
  <si>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</si>
  <si>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</si>
  <si>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</si>
  <si>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</si>
  <si>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</si>
  <si>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</si>
  <si>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</si>
  <si>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</si>
  <si>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</si>
  <si>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</si>
  <si>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</si>
  <si>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</si>
  <si>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</si>
  <si>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</si>
  <si>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</si>
  <si>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</si>
  <si>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</si>
  <si>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</si>
  <si>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</si>
  <si>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</si>
  <si>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</si>
  <si>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</si>
  <si>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</si>
  <si>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</si>
  <si>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</si>
  <si>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</si>
  <si>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</si>
  <si>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</si>
  <si>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</si>
  <si>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</si>
  <si>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</si>
  <si>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</si>
  <si>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</si>
  <si>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</si>
  <si>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</si>
  <si>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</si>
  <si>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</si>
  <si>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</si>
  <si>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</si>
  <si>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</si>
  <si>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</si>
  <si>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</si>
  <si>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</si>
  <si>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</si>
  <si>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</si>
  <si>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</si>
  <si>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</si>
  <si>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</si>
  <si>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</si>
  <si>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</si>
  <si>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</si>
  <si>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</si>
  <si>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</si>
  <si>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</si>
  <si>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</si>
  <si>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</si>
  <si>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</si>
  <si>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</si>
  <si>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</si>
  <si>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</si>
  <si>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</si>
  <si>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</si>
  <si>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</si>
  <si>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</si>
  <si>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</si>
  <si>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</si>
  <si>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</si>
  <si>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</si>
  <si>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</si>
  <si>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</si>
  <si>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</si>
  <si>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</si>
  <si>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</si>
  <si>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</si>
  <si>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</si>
  <si>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</si>
  <si>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</si>
  <si>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</si>
  <si>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</si>
  <si>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</si>
  <si>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</si>
  <si>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</si>
  <si>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</si>
  <si>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</si>
  <si>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</si>
  <si>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</si>
  <si>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</si>
  <si>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</si>
  <si>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</si>
  <si>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</si>
  <si>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</si>
  <si>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</si>
  <si>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</si>
  <si>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</si>
  <si>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</si>
  <si>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</si>
  <si>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</si>
  <si>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</si>
  <si>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</si>
  <si>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</si>
  <si>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</si>
  <si>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</si>
  <si>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</si>
  <si>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</si>
  <si>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</si>
  <si>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</si>
  <si>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</si>
  <si>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</si>
  <si>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</si>
  <si>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</si>
  <si>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</si>
  <si>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</si>
  <si>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</si>
  <si>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</si>
  <si>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</si>
  <si>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</si>
  <si>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</si>
  <si>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</si>
  <si>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</si>
  <si>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</si>
  <si>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</si>
  <si>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</si>
  <si>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</si>
  <si>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</si>
  <si>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</si>
  <si>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</si>
  <si>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</si>
  <si>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</si>
  <si>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</si>
  <si>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</si>
  <si>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</si>
  <si>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</si>
  <si>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</si>
  <si>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</si>
  <si>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</si>
  <si>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</si>
  <si>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</si>
  <si>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</si>
  <si>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</si>
  <si>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</si>
  <si>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</si>
  <si>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</si>
  <si>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</si>
  <si>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</si>
  <si>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</si>
  <si>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</si>
  <si>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</si>
  <si>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</si>
  <si>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</si>
  <si>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</si>
  <si>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</si>
  <si>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</si>
  <si>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</si>
  <si>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</si>
  <si>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</si>
  <si>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</si>
  <si>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</si>
  <si>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</si>
  <si>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</si>
  <si>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</si>
  <si>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</si>
  <si>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</si>
  <si>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</si>
  <si>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</si>
  <si>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</si>
  <si>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</si>
  <si>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</si>
  <si>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</si>
  <si>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</si>
  <si>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</si>
  <si>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</si>
  <si>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</si>
  <si>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</si>
  <si>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</si>
  <si>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</si>
  <si>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</si>
  <si>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</si>
  <si>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</si>
  <si>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</si>
  <si>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</si>
  <si>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</si>
  <si>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</si>
  <si>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</si>
  <si>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</si>
  <si>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</si>
  <si>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</si>
  <si>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</si>
  <si>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</si>
  <si>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</si>
  <si>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</si>
  <si>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</si>
  <si>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</si>
  <si>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</si>
  <si>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</si>
  <si>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</si>
  <si>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</si>
  <si>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</si>
  <si>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</si>
  <si>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</si>
  <si>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</si>
  <si>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</si>
  <si>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</si>
  <si>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</si>
  <si>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</si>
  <si>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</si>
  <si>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</si>
  <si>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</si>
  <si>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</si>
  <si>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</si>
  <si>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</si>
  <si>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</si>
  <si>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</si>
  <si>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</si>
  <si>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</si>
  <si>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</si>
  <si>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</si>
  <si>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</si>
  <si>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</si>
  <si>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</si>
  <si>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</si>
  <si>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</si>
  <si>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</si>
  <si>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</si>
  <si>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</si>
  <si>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</si>
  <si>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</si>
  <si>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</si>
  <si>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</si>
  <si>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</si>
  <si>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</si>
  <si>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</si>
  <si>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</si>
  <si>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</si>
  <si>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</si>
  <si>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</si>
  <si>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</si>
  <si>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</si>
  <si>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</si>
  <si>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</si>
  <si>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</si>
  <si>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</si>
  <si>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</si>
  <si>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</si>
  <si>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</si>
  <si>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</si>
  <si>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</si>
  <si>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</si>
  <si>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</si>
  <si>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</si>
  <si>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</si>
  <si>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</si>
  <si>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</si>
  <si>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</si>
  <si>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</si>
  <si>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</si>
  <si>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</si>
  <si>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</si>
  <si>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</si>
  <si>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</si>
  <si>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</si>
  <si>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</si>
  <si>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</si>
  <si>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</si>
  <si>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</si>
  <si>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</si>
  <si>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</si>
  <si>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</si>
  <si>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</si>
  <si>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</si>
  <si>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</si>
  <si>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</si>
  <si>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</si>
  <si>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</si>
  <si>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</si>
  <si>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</si>
  <si>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</si>
  <si>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</si>
  <si>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</si>
  <si>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</si>
  <si>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</si>
  <si>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</si>
  <si>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</si>
  <si>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</si>
  <si>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</si>
  <si>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</si>
  <si>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</si>
  <si>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</si>
  <si>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</si>
  <si>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</si>
  <si>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</si>
  <si>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</si>
  <si>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</si>
  <si>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</si>
  <si>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</si>
  <si>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</si>
  <si>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</si>
  <si>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</si>
  <si>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</si>
  <si>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</si>
  <si>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</si>
  <si>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</si>
  <si>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</si>
  <si>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</si>
  <si>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</si>
  <si>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</si>
  <si>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</si>
  <si>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</si>
  <si>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</si>
  <si>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</si>
  <si>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</si>
  <si>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</si>
  <si>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</si>
  <si>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</si>
  <si>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</si>
  <si>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</si>
  <si>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</si>
  <si>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</si>
  <si>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</si>
  <si>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</si>
  <si>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</si>
  <si>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</si>
  <si>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</si>
  <si>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</si>
  <si>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</si>
  <si>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</si>
  <si>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</si>
  <si>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</si>
  <si>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</si>
  <si>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</si>
  <si>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</si>
  <si>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</si>
  <si>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</si>
  <si>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</si>
  <si>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</si>
  <si>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</si>
  <si>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</si>
  <si>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</si>
  <si>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</si>
  <si>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</si>
  <si>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</si>
  <si>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</si>
  <si>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</si>
  <si>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</si>
  <si>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</si>
  <si>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</si>
  <si>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</si>
  <si>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</si>
  <si>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</si>
  <si>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</si>
  <si>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</si>
  <si>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</si>
  <si>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</si>
  <si>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</si>
  <si>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</si>
  <si>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</si>
  <si>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</si>
  <si>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</si>
  <si>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</si>
  <si>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</si>
  <si>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</si>
  <si>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</si>
  <si>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</si>
  <si>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</si>
  <si>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</si>
  <si>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</si>
  <si>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</si>
  <si>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</si>
  <si>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</si>
  <si>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</si>
  <si>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</si>
  <si>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</si>
  <si>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</si>
  <si>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</si>
  <si>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</si>
  <si>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</si>
  <si>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</si>
  <si>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</si>
  <si>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</si>
  <si>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</si>
  <si>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</si>
  <si>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</si>
  <si>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</si>
  <si>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</si>
  <si>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</si>
  <si>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</si>
  <si>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</si>
  <si>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</si>
  <si>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</si>
  <si>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</si>
  <si>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</si>
  <si>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</si>
  <si>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</si>
  <si>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</si>
  <si>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</si>
  <si>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</si>
  <si>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</si>
  <si>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</si>
  <si>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</si>
  <si>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</si>
  <si>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</si>
  <si>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</si>
  <si>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</si>
  <si>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</si>
  <si>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</si>
  <si>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</si>
  <si>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</si>
  <si>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</si>
  <si>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</si>
  <si>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</si>
  <si>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</si>
  <si>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</si>
  <si>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</si>
  <si>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</si>
  <si>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</si>
  <si>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</si>
  <si>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</si>
  <si>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</si>
  <si>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</si>
  <si>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</si>
  <si>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</si>
  <si>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</si>
  <si>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</si>
  <si>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</si>
  <si>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</si>
  <si>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</si>
  <si>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</si>
  <si>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</si>
  <si>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</si>
  <si>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</si>
  <si>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</si>
  <si>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</si>
  <si>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</si>
  <si>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</si>
  <si>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</si>
  <si>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</si>
  <si>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</si>
  <si>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</si>
  <si>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</si>
  <si>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</si>
  <si>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</si>
  <si>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</si>
  <si>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</si>
  <si>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</si>
  <si>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</si>
  <si>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</si>
  <si>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</si>
  <si>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</si>
  <si>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</si>
  <si>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</si>
  <si>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</si>
  <si>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</si>
  <si>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</si>
  <si>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</si>
  <si>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</si>
  <si>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</si>
  <si>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</si>
  <si>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</si>
  <si>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</si>
  <si>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</si>
  <si>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</si>
  <si>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</si>
  <si>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</si>
  <si>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</si>
  <si>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</si>
  <si>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</si>
  <si>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</si>
  <si>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</si>
  <si>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</si>
  <si>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</si>
  <si>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</si>
  <si>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</si>
  <si>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</si>
  <si>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</si>
  <si>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</si>
  <si>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</si>
  <si>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</si>
  <si>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</si>
  <si>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</si>
  <si>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</si>
  <si>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</si>
  <si>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</si>
  <si>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</si>
  <si>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</si>
  <si>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</si>
  <si>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</si>
  <si>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</si>
  <si>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</si>
  <si>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</si>
  <si>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</si>
  <si>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</si>
  <si>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</si>
  <si>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</si>
  <si>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</si>
  <si>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</si>
  <si>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</si>
  <si>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</si>
  <si>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</si>
  <si>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</si>
  <si>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</si>
  <si>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</si>
  <si>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</si>
  <si>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</si>
  <si>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</si>
  <si>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</si>
  <si>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</si>
  <si>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</si>
  <si>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</si>
  <si>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</si>
  <si>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</si>
  <si>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</si>
  <si>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</si>
  <si>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</si>
  <si>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</si>
  <si>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</si>
  <si>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</si>
  <si>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</si>
  <si>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</si>
  <si>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</si>
  <si>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</si>
  <si>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</si>
  <si>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</si>
  <si>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</si>
  <si>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</si>
  <si>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</si>
  <si>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</si>
  <si>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</si>
  <si>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</si>
  <si>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</si>
  <si>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</si>
  <si>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</si>
  <si>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</si>
  <si>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</si>
  <si>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</si>
  <si>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</si>
  <si>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</si>
  <si>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</si>
  <si>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</si>
  <si>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</si>
  <si>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</si>
  <si>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</si>
  <si>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</si>
  <si>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</si>
  <si>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</si>
  <si>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</si>
  <si>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</si>
  <si>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</si>
  <si>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</si>
  <si>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</si>
  <si>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</si>
  <si>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</si>
  <si>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</si>
  <si>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</si>
  <si>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</si>
  <si>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</si>
  <si>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</si>
  <si>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</si>
  <si>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</si>
  <si>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</si>
  <si>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</si>
  <si>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</si>
  <si>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</si>
  <si>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</si>
  <si>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</si>
  <si>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</si>
  <si>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</si>
  <si>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</si>
  <si>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</si>
  <si>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</si>
  <si>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</si>
  <si>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</si>
  <si>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</si>
  <si>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</si>
  <si>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</si>
  <si>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</si>
  <si>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</si>
  <si>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</si>
  <si>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</si>
  <si>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</si>
  <si>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</si>
  <si>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</si>
  <si>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</si>
  <si>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</si>
  <si>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</si>
  <si>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</si>
  <si>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</si>
  <si>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</si>
  <si>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</si>
  <si>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</si>
  <si>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</si>
  <si>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</si>
  <si>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</si>
  <si>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</si>
  <si>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</si>
  <si>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</si>
  <si>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</si>
  <si>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</si>
  <si>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</si>
  <si>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</si>
  <si>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</si>
  <si>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</si>
  <si>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</si>
  <si>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</si>
  <si>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</si>
  <si>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</si>
  <si>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</si>
  <si>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</si>
  <si>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</si>
  <si>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</si>
  <si>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</si>
  <si>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</si>
  <si>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</si>
  <si>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</si>
  <si>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</si>
  <si>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</si>
  <si>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</si>
  <si>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</si>
  <si>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</si>
  <si>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</si>
  <si>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</si>
  <si>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</si>
  <si>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</si>
  <si>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</si>
  <si>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</si>
  <si>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</si>
  <si>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</si>
  <si>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</si>
  <si>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</si>
  <si>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</si>
  <si>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</si>
  <si>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</si>
  <si>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</si>
  <si>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</si>
  <si>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</si>
  <si>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</si>
  <si>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</si>
  <si>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</si>
  <si>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</si>
  <si>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</si>
  <si>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</si>
  <si>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</si>
  <si>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</si>
  <si>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</si>
  <si>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</si>
  <si>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</si>
  <si>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</si>
  <si>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</si>
  <si>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</si>
  <si>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</si>
  <si>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</si>
  <si>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</si>
  <si>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</si>
  <si>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</si>
  <si>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</si>
  <si>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</si>
  <si>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</si>
  <si>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</si>
  <si>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</si>
  <si>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</si>
  <si>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</si>
  <si>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</si>
  <si>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</si>
  <si>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</si>
  <si>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</si>
  <si>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</si>
  <si>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</si>
  <si>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</si>
  <si>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</si>
  <si>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</si>
  <si>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</si>
  <si>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</si>
  <si>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</si>
  <si>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</si>
  <si>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</si>
  <si>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</si>
  <si>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</si>
  <si>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</si>
  <si>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</si>
  <si>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</si>
  <si>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</si>
  <si>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</si>
  <si>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</si>
  <si>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</si>
  <si>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</si>
  <si>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</si>
  <si>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</si>
  <si>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</si>
  <si>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</si>
  <si>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</si>
  <si>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</si>
  <si>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</si>
  <si>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</si>
  <si>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</si>
  <si>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</si>
  <si>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</si>
  <si>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</si>
  <si>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</si>
  <si>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</si>
  <si>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</si>
  <si>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</si>
  <si>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</si>
  <si>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</si>
  <si>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</si>
  <si>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</si>
  <si>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</si>
  <si>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</si>
  <si>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</si>
  <si>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</si>
  <si>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</si>
  <si>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</si>
  <si>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</si>
  <si>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</si>
  <si>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</si>
  <si>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</si>
  <si>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</si>
  <si>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</si>
  <si>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</si>
  <si>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</si>
  <si>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</si>
  <si>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</si>
  <si>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</si>
  <si>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</si>
  <si>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</si>
  <si>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</si>
  <si>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</si>
  <si>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</si>
  <si>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</si>
  <si>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</si>
  <si>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</si>
  <si>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</si>
  <si>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</si>
  <si>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</si>
  <si>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</si>
  <si>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</si>
  <si>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</si>
  <si>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</si>
  <si>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</si>
  <si>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</si>
  <si>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</si>
  <si>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</si>
  <si>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</si>
  <si>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</si>
  <si>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</si>
  <si>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</si>
  <si>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</si>
  <si>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</si>
  <si>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</si>
  <si>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</si>
  <si>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</si>
  <si>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</si>
  <si>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</si>
  <si>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</si>
  <si>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</si>
  <si>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</si>
  <si>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</si>
  <si>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</si>
  <si>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</si>
  <si>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</si>
  <si>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</si>
  <si>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</si>
  <si>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</si>
  <si>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</si>
  <si>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</si>
  <si>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</si>
  <si>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</si>
  <si>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</si>
  <si>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</si>
  <si>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</si>
  <si>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</si>
  <si>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</si>
  <si>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</si>
  <si>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</si>
  <si>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</si>
  <si>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</si>
  <si>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</si>
  <si>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</si>
  <si>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</si>
  <si>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</si>
  <si>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</si>
  <si>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</si>
  <si>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</si>
  <si>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</si>
  <si>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</si>
  <si>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</si>
  <si>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</si>
  <si>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</si>
  <si>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</si>
  <si>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</si>
  <si>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</si>
  <si>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</si>
  <si>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</si>
  <si>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</si>
  <si>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</si>
  <si>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</si>
  <si>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</si>
  <si>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</si>
  <si>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</si>
  <si>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</si>
  <si>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</si>
  <si>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</si>
  <si>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</si>
  <si>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</si>
  <si>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</si>
  <si>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</si>
  <si>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</si>
  <si>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</si>
  <si>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</si>
  <si>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</si>
  <si>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</si>
  <si>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</si>
  <si>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</si>
  <si>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</si>
  <si>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</si>
  <si>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</si>
  <si>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</si>
  <si>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</si>
  <si>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</si>
  <si>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</si>
  <si>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</si>
  <si>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</si>
  <si>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</si>
  <si>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</si>
  <si>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</si>
  <si>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</si>
  <si>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</si>
  <si>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</si>
  <si>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</si>
  <si>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</si>
  <si>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</si>
  <si>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</si>
  <si>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</si>
  <si>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</si>
  <si>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</si>
  <si>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</si>
  <si>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</si>
  <si>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</si>
  <si>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</si>
  <si>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</si>
  <si>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</si>
  <si>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</si>
  <si>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</si>
  <si>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</si>
  <si>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</si>
  <si>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</si>
  <si>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</si>
  <si>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</si>
  <si>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</si>
  <si>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</si>
  <si>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</si>
  <si>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</si>
  <si>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</si>
  <si>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</si>
  <si>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</si>
  <si>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</si>
  <si>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</si>
  <si>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</si>
  <si>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</si>
  <si>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</si>
  <si>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</si>
  <si>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</si>
  <si>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</si>
  <si>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</si>
  <si>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</si>
  <si>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</si>
  <si>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</si>
  <si>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</si>
  <si>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</si>
  <si>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</si>
  <si>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</si>
  <si>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</si>
  <si>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</si>
  <si>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</si>
  <si>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</si>
  <si>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</si>
  <si>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</si>
  <si>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</si>
  <si>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</si>
  <si>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</si>
  <si>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</si>
  <si>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</si>
  <si>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</si>
  <si>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</si>
  <si>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</si>
  <si>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</si>
  <si>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</si>
  <si>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</si>
  <si>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</si>
  <si>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</si>
  <si>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</si>
  <si>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</si>
  <si>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</si>
  <si>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</si>
  <si>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</si>
  <si>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</si>
  <si>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</si>
  <si>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</si>
  <si>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</si>
  <si>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</si>
  <si>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</si>
  <si>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</si>
  <si>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</si>
  <si>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</si>
  <si>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</si>
  <si>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</si>
  <si>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</si>
  <si>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</si>
  <si>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</si>
  <si>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</si>
  <si>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</si>
  <si>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</si>
  <si>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</si>
  <si>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</si>
  <si>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</si>
  <si>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</si>
  <si>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</si>
  <si>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</si>
  <si>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</si>
  <si>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</si>
  <si>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</si>
  <si>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</si>
  <si>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</si>
  <si>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</si>
  <si>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</si>
  <si>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</si>
  <si>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</si>
  <si>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</si>
  <si>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</si>
  <si>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</si>
  <si>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</si>
  <si>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</si>
  <si>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</si>
  <si>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</si>
  <si>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</si>
  <si>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</si>
  <si>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</si>
  <si>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</si>
  <si>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</si>
  <si>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</si>
  <si>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</si>
  <si>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</si>
  <si>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</si>
  <si>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</si>
  <si>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</si>
  <si>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</si>
  <si>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</si>
  <si>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</si>
  <si>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</si>
  <si>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</si>
  <si>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</si>
  <si>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</si>
  <si>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</si>
  <si>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</si>
  <si>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</si>
  <si>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</si>
  <si>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</si>
  <si>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</si>
  <si>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</si>
  <si>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</si>
  <si>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</si>
  <si>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</si>
  <si>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</si>
  <si>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</si>
  <si>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</si>
  <si>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</si>
  <si>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</si>
  <si>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</si>
  <si>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</si>
  <si>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</si>
  <si>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</si>
  <si>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</si>
  <si>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</si>
  <si>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</si>
  <si>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</si>
  <si>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</si>
  <si>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</si>
  <si>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</si>
  <si>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</si>
  <si>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</si>
  <si>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</si>
  <si>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</si>
  <si>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</si>
  <si>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</si>
  <si>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</si>
  <si>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</si>
  <si>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</si>
  <si>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</si>
  <si>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</si>
  <si>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</si>
  <si>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</si>
  <si>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</si>
  <si>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</si>
  <si>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</si>
  <si>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</si>
  <si>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</si>
  <si>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</si>
  <si>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</si>
  <si>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</si>
  <si>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</si>
  <si>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</si>
  <si>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</si>
  <si>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</si>
  <si>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</si>
  <si>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</si>
  <si>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</si>
  <si>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</si>
  <si>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</si>
  <si>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</si>
  <si>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</si>
  <si>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</si>
  <si>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</si>
  <si>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</si>
  <si>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</si>
  <si>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</si>
  <si>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</si>
  <si>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</si>
  <si>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</si>
  <si>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</si>
  <si>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</si>
  <si>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</si>
  <si>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</si>
  <si>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</si>
  <si>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</si>
  <si>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</si>
  <si>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</si>
  <si>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</si>
  <si>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</si>
  <si>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</si>
  <si>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</si>
  <si>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</si>
  <si>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</si>
  <si>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</si>
  <si>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</si>
  <si>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</si>
  <si>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</si>
  <si>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</si>
  <si>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</si>
  <si>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</si>
  <si>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</si>
  <si>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</si>
  <si>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</si>
  <si>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</si>
  <si>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</si>
  <si>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</si>
  <si>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</si>
  <si>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</si>
  <si>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</si>
  <si>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</si>
  <si>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</si>
  <si>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</si>
  <si>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</si>
  <si>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</si>
  <si>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</si>
  <si>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</si>
  <si>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</si>
  <si>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</si>
  <si>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</si>
  <si>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</si>
  <si>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</si>
  <si>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</si>
  <si>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</si>
  <si>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</si>
  <si>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</si>
  <si>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</si>
  <si>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</si>
  <si>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</si>
  <si>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</si>
  <si>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</si>
  <si>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</si>
  <si>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</si>
  <si>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</si>
  <si>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</si>
  <si>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</si>
  <si>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</si>
  <si>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</si>
  <si>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</si>
  <si>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</si>
  <si>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</si>
  <si>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</si>
  <si>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</si>
  <si>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</si>
  <si>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</si>
  <si>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</si>
  <si>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</si>
  <si>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</si>
  <si>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</si>
  <si>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</si>
  <si>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</si>
  <si>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</si>
  <si>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</si>
  <si>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</si>
  <si>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</si>
  <si>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</si>
  <si>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</si>
  <si>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</si>
  <si>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</si>
  <si>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</si>
  <si>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</si>
  <si>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</si>
  <si>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</si>
  <si>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</si>
  <si>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</si>
  <si>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</si>
  <si>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</si>
  <si>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</si>
  <si>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</si>
  <si>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</si>
  <si>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</si>
  <si>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</si>
  <si>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</si>
  <si>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</si>
  <si>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</si>
  <si>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</si>
  <si>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</si>
  <si>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</si>
  <si>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</si>
  <si>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</si>
  <si>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</si>
  <si>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</si>
  <si>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</si>
  <si>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</si>
  <si>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</si>
  <si>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</si>
  <si>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</si>
  <si>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</si>
  <si>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</si>
  <si>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</si>
  <si>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</si>
  <si>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</si>
  <si>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</si>
  <si>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</si>
  <si>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</si>
  <si>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</si>
  <si>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</si>
  <si>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</si>
  <si>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</si>
  <si>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</si>
  <si>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</si>
  <si>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</si>
  <si>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</si>
  <si>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</si>
  <si>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</si>
  <si>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</si>
  <si>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</si>
  <si>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</si>
  <si>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</si>
  <si>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</si>
  <si>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</si>
  <si>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</si>
  <si>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</si>
  <si>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</si>
  <si>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</si>
  <si>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</si>
  <si>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</si>
  <si>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</si>
  <si>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</si>
  <si>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</si>
  <si>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</si>
  <si>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</si>
  <si>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</si>
  <si>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</si>
  <si>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</si>
  <si>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</si>
  <si>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</si>
  <si>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</si>
  <si>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</si>
  <si>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</si>
  <si>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</si>
  <si>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</si>
  <si>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</si>
  <si>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</si>
  <si>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</si>
  <si>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</si>
  <si>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</si>
  <si>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</si>
  <si>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</si>
  <si>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</si>
  <si>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</si>
  <si>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</si>
  <si>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</si>
  <si>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</si>
  <si>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</si>
  <si>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</si>
  <si>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</si>
  <si>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</si>
  <si>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</si>
  <si>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</si>
  <si>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</si>
  <si>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</si>
  <si>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</si>
  <si>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</si>
  <si>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</si>
  <si>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</si>
  <si>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</si>
  <si>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</si>
  <si>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</si>
  <si>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</si>
  <si>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</si>
  <si>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</si>
  <si>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</si>
  <si>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</si>
  <si>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</si>
  <si>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</si>
  <si>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</si>
  <si>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</si>
  <si>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</si>
  <si>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</si>
  <si>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</si>
  <si>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</si>
  <si>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</si>
  <si>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</si>
  <si>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</si>
  <si>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</si>
  <si>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</si>
  <si>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</si>
  <si>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</si>
  <si>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</si>
  <si>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</si>
  <si>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</si>
  <si>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</si>
  <si>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</si>
  <si>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</si>
  <si>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</si>
  <si>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</si>
  <si>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</si>
  <si>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</si>
  <si>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</si>
  <si>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</si>
  <si>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</si>
  <si>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</si>
  <si>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</si>
  <si>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</si>
  <si>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</si>
  <si>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</si>
  <si>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</si>
  <si>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</si>
  <si>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</si>
  <si>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</si>
  <si>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</si>
  <si>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</si>
  <si>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</si>
  <si>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</si>
  <si>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</si>
  <si>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</si>
  <si>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</si>
  <si>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</si>
  <si>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</si>
  <si>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</si>
  <si>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</si>
  <si>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</si>
  <si>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</si>
  <si>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</si>
  <si>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</si>
  <si>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</si>
  <si>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</si>
  <si>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</si>
  <si>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</si>
  <si>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</si>
  <si>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</si>
  <si>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</si>
  <si>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</si>
  <si>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</si>
  <si>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</si>
  <si>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</si>
  <si>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</si>
  <si>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</si>
  <si>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</si>
  <si>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</si>
  <si>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</si>
  <si>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</si>
  <si>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</si>
  <si>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</si>
  <si>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</si>
  <si>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</si>
  <si>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</si>
  <si>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</si>
  <si>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</si>
  <si>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</si>
  <si>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</si>
  <si>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</si>
  <si>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</si>
  <si>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</si>
  <si>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</si>
  <si>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</si>
  <si>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</si>
  <si>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</si>
  <si>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</si>
  <si>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</si>
  <si>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</si>
  <si>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</si>
  <si>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</si>
  <si>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</si>
  <si>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</si>
  <si>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</si>
  <si>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</si>
  <si>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</si>
  <si>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</si>
  <si>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</si>
  <si>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</si>
  <si>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</si>
  <si>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</si>
  <si>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</si>
  <si>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</si>
  <si>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</si>
  <si>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</si>
  <si>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</si>
  <si>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</si>
  <si>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</si>
  <si>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</si>
  <si>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</si>
  <si>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</si>
  <si>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</si>
  <si>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</si>
  <si>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</si>
  <si>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</si>
  <si>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</si>
  <si>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</si>
  <si>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</si>
  <si>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</si>
  <si>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</si>
  <si>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</si>
  <si>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</si>
  <si>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</si>
  <si>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</si>
  <si>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</si>
  <si>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</si>
  <si>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</si>
  <si>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</si>
  <si>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</si>
  <si>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</si>
  <si>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</si>
  <si>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</si>
  <si>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</si>
  <si>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</si>
  <si>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</si>
  <si>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</si>
  <si>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</si>
  <si>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</si>
  <si>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</si>
  <si>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</si>
  <si>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</si>
  <si>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</si>
  <si>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</si>
  <si>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</si>
  <si>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</si>
  <si>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</si>
  <si>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</si>
  <si>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</si>
  <si>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</si>
  <si>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</si>
  <si>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</si>
  <si>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</si>
  <si>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</si>
  <si>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</si>
  <si>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</si>
  <si>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</si>
  <si>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</si>
  <si>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</si>
  <si>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</si>
  <si>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</si>
  <si>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</si>
  <si>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</si>
  <si>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</si>
  <si>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</si>
  <si>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</si>
  <si>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</si>
  <si>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</si>
  <si>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</si>
  <si>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</si>
  <si>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</si>
  <si>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</si>
  <si>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</si>
  <si>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</si>
  <si>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</si>
  <si>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</si>
  <si>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</si>
  <si>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</si>
  <si>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</si>
  <si>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</si>
  <si>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</si>
  <si>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</si>
  <si>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</si>
  <si>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</si>
  <si>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</si>
  <si>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</si>
  <si>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</si>
  <si>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</si>
  <si>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</si>
  <si>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</si>
  <si>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</si>
  <si>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</si>
  <si>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</si>
  <si>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</si>
  <si>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</si>
  <si>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</si>
  <si>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</si>
  <si>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</si>
  <si>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</si>
  <si>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</si>
  <si>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</si>
  <si>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</si>
  <si>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</si>
  <si>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</si>
  <si>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</si>
  <si>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</si>
  <si>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</si>
  <si>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</si>
  <si>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</si>
  <si>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</si>
  <si>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</si>
  <si>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</si>
  <si>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</si>
  <si>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</si>
  <si>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</si>
  <si>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</si>
  <si>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</si>
  <si>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</si>
  <si>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</si>
  <si>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</si>
  <si>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</si>
  <si>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</si>
  <si>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</si>
  <si>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</si>
  <si>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</si>
  <si>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</si>
  <si>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</si>
  <si>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</si>
  <si>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</si>
  <si>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</si>
  <si>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</si>
  <si>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</si>
  <si>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</si>
  <si>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</si>
  <si>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</si>
  <si>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</si>
  <si>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</si>
  <si>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</si>
  <si>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</si>
  <si>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</si>
  <si>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</si>
  <si>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</si>
  <si>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</si>
  <si>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</si>
  <si>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</si>
  <si>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</si>
  <si>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</si>
  <si>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</si>
  <si>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</si>
  <si>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</si>
  <si>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</si>
  <si>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</si>
  <si>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</si>
  <si>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</si>
  <si>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</si>
  <si>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</si>
  <si>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</si>
  <si>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</si>
  <si>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</si>
  <si>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</si>
  <si>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</si>
  <si>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</si>
  <si>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</si>
  <si>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</si>
  <si>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</si>
  <si>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</si>
  <si>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</si>
  <si>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</si>
  <si>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</si>
  <si>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</si>
  <si>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</si>
  <si>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</si>
  <si>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</si>
  <si>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</si>
  <si>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</si>
  <si>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</si>
  <si>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</si>
  <si>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</si>
  <si>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</si>
  <si>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</si>
  <si>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</si>
  <si>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</si>
  <si>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</si>
  <si>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</si>
  <si>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</si>
  <si>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</si>
  <si>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</si>
  <si>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</si>
  <si>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</si>
  <si>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</si>
  <si>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</si>
  <si>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</si>
  <si>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</si>
  <si>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</si>
  <si>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</si>
  <si>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</si>
  <si>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</si>
  <si>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</si>
  <si>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</si>
  <si>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</si>
  <si>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</si>
  <si>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</si>
  <si>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</si>
  <si>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</si>
  <si>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</si>
  <si>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</si>
  <si>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</si>
  <si>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</si>
  <si>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</si>
  <si>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</si>
  <si>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</si>
  <si>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</si>
  <si>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</si>
  <si>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</si>
  <si>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</si>
  <si>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</si>
  <si>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</si>
  <si>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</si>
  <si>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</si>
  <si>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</si>
  <si>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</si>
  <si>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</si>
  <si>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</si>
  <si>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</si>
  <si>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</si>
  <si>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</si>
  <si>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</si>
  <si>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</si>
  <si>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</si>
  <si>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</si>
  <si>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</si>
  <si>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</si>
  <si>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</si>
  <si>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</si>
  <si>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</si>
  <si>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</si>
  <si>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</si>
  <si>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</si>
  <si>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</si>
  <si>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</si>
  <si>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</si>
  <si>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</si>
  <si>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</si>
  <si>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</si>
  <si>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</si>
  <si>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</si>
  <si>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</si>
  <si>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</si>
  <si>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</si>
  <si>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</si>
  <si>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</si>
  <si>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</si>
  <si>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</si>
  <si>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</si>
  <si>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</si>
  <si>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</si>
  <si>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</si>
  <si>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</si>
  <si>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</si>
  <si>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</si>
  <si>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</si>
  <si>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</si>
  <si>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</si>
  <si>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</si>
  <si>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</si>
  <si>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</si>
  <si>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</si>
  <si>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</si>
  <si>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</si>
  <si>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</si>
  <si>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</si>
  <si>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</si>
  <si>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</si>
  <si>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</si>
  <si>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</si>
  <si>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</si>
  <si>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</si>
  <si>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</si>
  <si>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</si>
  <si>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</si>
  <si>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</si>
  <si>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</si>
  <si>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</si>
  <si>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</si>
  <si>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</si>
  <si>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</si>
  <si>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</si>
  <si>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</si>
  <si>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</si>
  <si>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</si>
  <si>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</si>
  <si>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</si>
  <si>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</si>
  <si>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</si>
  <si>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</si>
  <si>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</si>
  <si>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</si>
  <si>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</si>
  <si>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</si>
  <si>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</si>
  <si>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</si>
  <si>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</si>
  <si>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</si>
  <si>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</si>
  <si>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</si>
  <si>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</si>
  <si>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</si>
  <si>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</si>
  <si>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</si>
  <si>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</si>
  <si>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</si>
  <si>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</si>
  <si>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</si>
  <si>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</si>
  <si>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</si>
  <si>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</si>
  <si>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</si>
  <si>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</si>
  <si>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</si>
  <si>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</si>
  <si>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</si>
  <si>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</si>
  <si>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</si>
  <si>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</si>
  <si>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</si>
  <si>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</si>
  <si>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</si>
  <si>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</si>
  <si>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</si>
  <si>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</si>
  <si>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</si>
  <si>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</si>
  <si>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</si>
  <si>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</si>
  <si>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</si>
  <si>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</si>
  <si>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</si>
  <si>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</si>
  <si>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</si>
  <si>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</si>
  <si>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</si>
  <si>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</si>
  <si>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</si>
  <si>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</si>
  <si>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</si>
  <si>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</si>
  <si>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</si>
  <si>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</si>
  <si>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</si>
  <si>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</si>
  <si>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</si>
  <si>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</si>
  <si>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</si>
  <si>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</si>
  <si>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</si>
  <si>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</si>
  <si>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</si>
  <si>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</si>
  <si>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</si>
  <si>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</si>
  <si>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</si>
  <si>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</si>
  <si>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</si>
  <si>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</si>
  <si>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</si>
  <si>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</si>
  <si>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</si>
  <si>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</si>
  <si>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</si>
  <si>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</si>
  <si>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</si>
  <si>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</si>
  <si>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</si>
  <si>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</si>
  <si>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</si>
  <si>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</si>
  <si>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</si>
  <si>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</si>
  <si>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</si>
  <si>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</si>
  <si>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</si>
  <si>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</si>
  <si>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</si>
  <si>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</si>
  <si>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</si>
  <si>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</si>
  <si>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</si>
  <si>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</si>
  <si>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</si>
  <si>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</si>
  <si>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</si>
  <si>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</si>
  <si>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</si>
  <si>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</si>
  <si>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</si>
  <si>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</si>
  <si>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</si>
  <si>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</si>
  <si>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</si>
  <si>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</si>
  <si>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</si>
  <si>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</si>
  <si>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</si>
  <si>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</si>
  <si>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</si>
  <si>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</si>
  <si>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</si>
  <si>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</si>
  <si>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</si>
  <si>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</si>
  <si>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</si>
  <si>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</si>
  <si>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</si>
  <si>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</si>
  <si>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</si>
  <si>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</si>
  <si>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</si>
  <si>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</si>
  <si>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</si>
  <si>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</si>
  <si>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</si>
  <si>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</si>
  <si>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</si>
  <si>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</si>
  <si>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</si>
  <si>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</si>
  <si>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</si>
  <si>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</si>
  <si>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</si>
  <si>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</si>
  <si>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</si>
  <si>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</si>
  <si>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</si>
  <si>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</si>
  <si>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</si>
  <si>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</si>
  <si>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</si>
  <si>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</si>
  <si>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</si>
  <si>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</si>
  <si>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</si>
  <si>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</si>
  <si>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</si>
  <si>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</si>
  <si>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</si>
  <si>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</si>
  <si>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</si>
  <si>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</si>
  <si>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</si>
  <si>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</si>
  <si>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</si>
  <si>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</si>
  <si>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</si>
  <si>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</si>
  <si>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</si>
  <si>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</si>
  <si>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</si>
  <si>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</si>
  <si>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</si>
  <si>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</si>
  <si>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</si>
  <si>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</si>
  <si>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</si>
  <si>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</si>
  <si>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</si>
  <si>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</si>
  <si>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</si>
  <si>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</si>
  <si>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</si>
  <si>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</si>
  <si>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</si>
  <si>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</si>
  <si>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</si>
  <si>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</si>
  <si>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</si>
  <si>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</si>
  <si>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</si>
  <si>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</si>
  <si>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</si>
  <si>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</si>
  <si>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</si>
  <si>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</si>
  <si>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</si>
  <si>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</si>
  <si>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</si>
  <si>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</si>
  <si>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</si>
  <si>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</si>
  <si>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</si>
  <si>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</si>
  <si>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</si>
  <si>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</si>
  <si>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</si>
  <si>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</si>
  <si>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</si>
  <si>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</si>
  <si>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</si>
  <si>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</si>
  <si>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</si>
  <si>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</si>
  <si>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</si>
  <si>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</si>
  <si>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</si>
  <si>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</si>
  <si>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</si>
  <si>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</si>
  <si>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</si>
  <si>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</si>
  <si>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</si>
  <si>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</si>
  <si>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</si>
  <si>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</si>
  <si>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</si>
  <si>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</si>
  <si>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</si>
  <si>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</si>
  <si>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</si>
  <si>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</si>
  <si>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</si>
  <si>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</si>
  <si>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</si>
  <si>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</si>
  <si>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</si>
  <si>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</si>
  <si>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</si>
  <si>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</si>
  <si>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</si>
  <si>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</si>
  <si>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</si>
  <si>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</si>
  <si>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</si>
  <si>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</si>
  <si>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</si>
  <si>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</si>
  <si>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</si>
  <si>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</si>
  <si>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</si>
  <si>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</si>
  <si>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</si>
  <si>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</si>
  <si>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</si>
  <si>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</si>
  <si>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</si>
  <si>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</si>
  <si>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</si>
  <si>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</si>
  <si>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</si>
  <si>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</si>
  <si>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</si>
  <si>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</si>
  <si>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</si>
  <si>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</si>
  <si>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</si>
  <si>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</si>
  <si>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</si>
  <si>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</si>
  <si>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</si>
  <si>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</si>
  <si>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</si>
  <si>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</si>
  <si>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</si>
  <si>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</si>
  <si>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</si>
  <si>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</si>
  <si>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</si>
  <si>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</si>
  <si>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</si>
  <si>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</si>
  <si>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</si>
  <si>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</si>
  <si>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</si>
  <si>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</si>
  <si>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</si>
  <si>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</si>
  <si>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</si>
  <si>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</si>
  <si>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</si>
  <si>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</si>
  <si>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</si>
  <si>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</si>
  <si>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</si>
  <si>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</si>
  <si>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</si>
  <si>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</si>
  <si>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</si>
  <si>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</si>
  <si>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</si>
  <si>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</si>
  <si>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</si>
  <si>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</si>
  <si>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</si>
  <si>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</si>
  <si>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</si>
  <si>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</si>
  <si>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</si>
  <si>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</si>
  <si>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</si>
  <si>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</si>
  <si>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</si>
  <si>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</si>
  <si>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</si>
  <si>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</si>
  <si>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</si>
  <si>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</si>
  <si>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</si>
  <si>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</si>
  <si>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</si>
  <si>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</si>
  <si>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</si>
  <si>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</si>
  <si>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</si>
  <si>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</si>
  <si>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</si>
  <si>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</si>
  <si>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</si>
  <si>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</si>
  <si>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</si>
  <si>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</si>
  <si>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</si>
  <si>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</si>
  <si>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</si>
  <si>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</si>
  <si>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</si>
  <si>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</si>
  <si>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</si>
  <si>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</si>
  <si>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</si>
  <si>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</si>
  <si>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</si>
  <si>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</si>
  <si>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</si>
  <si>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</si>
  <si>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</si>
  <si>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</si>
  <si>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</si>
  <si>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</si>
  <si>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</si>
  <si>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</si>
  <si>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</si>
  <si>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</si>
  <si>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</si>
  <si>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</si>
  <si>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</si>
  <si>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</si>
  <si>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</si>
  <si>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</si>
  <si>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</si>
  <si>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</si>
  <si>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</si>
  <si>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</si>
  <si>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</si>
  <si>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</si>
  <si>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</si>
  <si>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</si>
  <si>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</si>
  <si>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</si>
  <si>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</si>
  <si>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</si>
  <si>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</si>
  <si>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</si>
  <si>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</si>
  <si>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</si>
  <si>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</si>
  <si>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</si>
  <si>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</si>
  <si>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</si>
  <si>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</si>
  <si>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</si>
  <si>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</si>
  <si>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</si>
  <si>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</si>
  <si>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</si>
  <si>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</si>
  <si>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</si>
  <si>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</si>
  <si>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</si>
  <si>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</si>
  <si>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</si>
  <si>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</si>
  <si>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</si>
  <si>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</si>
  <si>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</si>
  <si>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</si>
  <si>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</si>
  <si>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</si>
  <si>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</si>
  <si>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</si>
  <si>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</si>
  <si>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</si>
  <si>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</si>
  <si>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</si>
  <si>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</si>
  <si>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</si>
  <si>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</si>
  <si>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</si>
  <si>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</si>
  <si>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</si>
  <si>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</si>
  <si>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</si>
  <si>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</si>
  <si>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</si>
  <si>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</si>
  <si>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</si>
  <si>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</si>
  <si>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</si>
  <si>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</si>
  <si>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</si>
  <si>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</si>
  <si>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</si>
  <si>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</si>
  <si>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</si>
  <si>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</si>
  <si>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</si>
  <si>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</si>
  <si>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</si>
  <si>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</si>
  <si>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</si>
  <si>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</si>
  <si>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</si>
  <si>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</si>
  <si>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</si>
  <si>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</si>
  <si>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</si>
  <si>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</si>
  <si>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</si>
  <si>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</si>
  <si>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</si>
  <si>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</si>
  <si>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</si>
  <si>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</si>
  <si>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</si>
  <si>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</si>
  <si>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</si>
  <si>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</si>
  <si>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</si>
  <si>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</si>
  <si>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</si>
  <si>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</si>
  <si>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</si>
  <si>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</si>
  <si>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</si>
  <si>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</si>
  <si>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</si>
  <si>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</si>
  <si>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</si>
  <si>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</si>
  <si>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</si>
  <si>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</si>
  <si>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</si>
  <si>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</si>
  <si>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</si>
  <si>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</si>
  <si>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</si>
  <si>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</si>
  <si>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</si>
  <si>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</si>
  <si>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</si>
  <si>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</si>
  <si>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</si>
  <si>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</si>
  <si>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</si>
  <si>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</si>
  <si>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</si>
  <si>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</si>
  <si>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</si>
  <si>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</si>
  <si>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</si>
  <si>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</si>
  <si>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</si>
  <si>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</si>
  <si>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</si>
  <si>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</si>
  <si>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</si>
  <si>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</si>
  <si>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</si>
  <si>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</si>
  <si>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</si>
  <si>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</si>
  <si>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</si>
  <si>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</si>
  <si>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</si>
  <si>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</si>
  <si>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</si>
  <si>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</si>
  <si>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</si>
  <si>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</si>
  <si>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</si>
  <si>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</si>
  <si>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</si>
  <si>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</si>
  <si>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</si>
  <si>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</si>
  <si>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</si>
  <si>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</si>
  <si>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</si>
  <si>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</si>
  <si>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</si>
  <si>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</si>
  <si>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</si>
  <si>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</si>
  <si>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</si>
  <si>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</si>
  <si>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</si>
  <si>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</si>
  <si>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</si>
  <si>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</si>
  <si>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</si>
  <si>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</si>
  <si>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</si>
  <si>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</si>
  <si>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</si>
  <si>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</si>
  <si>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</si>
  <si>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</si>
  <si>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</si>
  <si>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</si>
  <si>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</si>
  <si>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</si>
  <si>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</si>
  <si>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</si>
  <si>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</si>
  <si>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</si>
  <si>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</si>
  <si>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</si>
  <si>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</si>
  <si>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</si>
  <si>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</si>
  <si>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</si>
  <si>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</si>
  <si>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</si>
  <si>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</si>
  <si>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</si>
  <si>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</si>
  <si>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</si>
  <si>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</si>
  <si>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</si>
  <si>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</si>
  <si>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</si>
  <si>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</si>
  <si>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</si>
  <si>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</si>
  <si>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</si>
  <si>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</si>
  <si>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</si>
  <si>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</si>
  <si>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</si>
  <si>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</si>
  <si>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</si>
  <si>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</si>
  <si>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</si>
  <si>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</si>
  <si>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</si>
  <si>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</si>
  <si>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</si>
  <si>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</si>
  <si>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</si>
  <si>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</si>
  <si>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</si>
  <si>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</si>
  <si>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</si>
  <si>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</si>
  <si>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</si>
  <si>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</si>
  <si>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</si>
  <si>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</si>
  <si>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</si>
  <si>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</si>
  <si>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</si>
  <si>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</si>
  <si>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</si>
  <si>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</si>
  <si>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</si>
  <si>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</si>
  <si>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</si>
  <si>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</si>
  <si>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</si>
  <si>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</si>
  <si>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</si>
  <si>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</si>
  <si>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</si>
  <si>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</si>
  <si>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</si>
  <si>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</si>
  <si>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</si>
  <si>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</si>
  <si>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</si>
  <si>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</si>
  <si>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</si>
  <si>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</si>
  <si>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</si>
  <si>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</si>
  <si>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</si>
  <si>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</si>
  <si>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</si>
  <si>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</si>
  <si>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</si>
  <si>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</si>
  <si>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</si>
  <si>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</si>
  <si>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</si>
  <si>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</si>
  <si>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</si>
  <si>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</si>
  <si>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</si>
  <si>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</si>
  <si>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</si>
  <si>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</si>
  <si>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</si>
  <si>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</si>
  <si>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</si>
  <si>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</si>
  <si>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</si>
  <si>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</si>
  <si>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</si>
  <si>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</si>
  <si>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</si>
  <si>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</si>
  <si>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</si>
  <si>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</si>
  <si>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</si>
  <si>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</si>
  <si>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</si>
  <si>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</si>
  <si>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</si>
  <si>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</si>
  <si>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</si>
  <si>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</si>
  <si>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</si>
  <si>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</si>
  <si>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</si>
  <si>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</si>
  <si>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</si>
  <si>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</si>
  <si>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</si>
  <si>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</si>
  <si>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</si>
  <si>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</si>
  <si>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</si>
  <si>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</si>
  <si>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</si>
  <si>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</si>
  <si>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</si>
  <si>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</si>
  <si>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</si>
  <si>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</si>
  <si>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</si>
  <si>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</si>
  <si>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</si>
  <si>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</si>
  <si>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</si>
  <si>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</si>
  <si>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</si>
  <si>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</si>
  <si>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</si>
  <si>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</si>
  <si>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</si>
  <si>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</si>
  <si>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</si>
  <si>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</si>
  <si>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</si>
  <si>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</si>
  <si>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</si>
  <si>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</si>
  <si>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</si>
  <si>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</si>
  <si>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</si>
  <si>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</si>
  <si>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</si>
  <si>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</si>
  <si>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</si>
  <si>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</si>
  <si>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</si>
  <si>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</si>
  <si>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</si>
  <si>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</si>
  <si>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</si>
  <si>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</si>
  <si>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</si>
  <si>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</si>
  <si>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</si>
  <si>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</si>
  <si>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</si>
  <si>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</si>
  <si>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</si>
  <si>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</si>
  <si>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</si>
  <si>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</si>
  <si>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</si>
  <si>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</si>
  <si>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</si>
  <si>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</si>
  <si>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</si>
  <si>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</si>
  <si>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</si>
  <si>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</si>
  <si>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</si>
  <si>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</si>
  <si>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</si>
  <si>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</si>
  <si>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</si>
  <si>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</si>
  <si>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</si>
  <si>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</si>
  <si>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</si>
  <si>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</si>
  <si>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</si>
  <si>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</si>
  <si>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</si>
  <si>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</si>
  <si>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</si>
  <si>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</si>
  <si>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</si>
  <si>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</si>
  <si>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</si>
  <si>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</si>
  <si>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</si>
  <si>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</si>
  <si>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</si>
  <si>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</si>
  <si>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</si>
  <si>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</si>
  <si>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</si>
  <si>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</si>
  <si>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</si>
  <si>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</si>
  <si>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</si>
  <si>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</si>
  <si>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</si>
  <si>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</si>
  <si>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</si>
  <si>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</si>
  <si>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</si>
  <si>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</si>
  <si>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</si>
  <si>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</si>
  <si>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</si>
  <si>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</si>
  <si>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</si>
  <si>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</si>
  <si>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</si>
  <si>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</si>
  <si>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</si>
  <si>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</si>
  <si>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</si>
  <si>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</si>
  <si>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</si>
  <si>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</si>
  <si>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</si>
  <si>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</si>
  <si>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</si>
  <si>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</si>
  <si>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</si>
  <si>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</si>
  <si>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</si>
  <si>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</si>
  <si>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</si>
  <si>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</si>
  <si>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</si>
  <si>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</si>
  <si>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</si>
  <si>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</si>
  <si>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</si>
  <si>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</si>
  <si>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</si>
  <si>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</si>
  <si>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</si>
  <si>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</si>
  <si>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</si>
  <si>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</si>
  <si>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</si>
  <si>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</si>
  <si>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</si>
  <si>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</si>
  <si>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</si>
  <si>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</si>
  <si>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</si>
  <si>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</si>
  <si>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</si>
  <si>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</si>
  <si>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</si>
  <si>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</si>
  <si>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</si>
  <si>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</si>
  <si>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</si>
  <si>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</si>
  <si>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</si>
  <si>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</si>
  <si>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</si>
  <si>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</si>
  <si>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</si>
  <si>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</si>
  <si>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</si>
  <si>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</si>
  <si>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</si>
  <si>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</si>
  <si>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</si>
  <si>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</si>
  <si>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</si>
  <si>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</si>
  <si>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</si>
  <si>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</si>
  <si>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</si>
  <si>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</si>
  <si>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</si>
  <si>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</si>
  <si>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</si>
  <si>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</si>
  <si>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</si>
  <si>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</si>
  <si>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</si>
  <si>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</si>
  <si>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</si>
  <si>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</si>
  <si>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</si>
  <si>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</si>
  <si>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</si>
  <si>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</si>
  <si>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</si>
  <si>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</si>
  <si>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</si>
  <si>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</si>
  <si>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</si>
  <si>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</si>
  <si>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</si>
  <si>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</si>
  <si>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</si>
  <si>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</si>
  <si>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</si>
  <si>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</si>
  <si>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</si>
  <si>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</si>
  <si>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</si>
  <si>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</si>
  <si>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</si>
  <si>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</si>
  <si>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</si>
  <si>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</si>
  <si>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</si>
  <si>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</si>
  <si>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</si>
  <si>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</si>
  <si>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</si>
  <si>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</si>
  <si>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</si>
  <si>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</si>
  <si>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</si>
  <si>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</si>
  <si>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</si>
  <si>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</si>
  <si>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</si>
  <si>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</si>
  <si>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</si>
  <si>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</si>
  <si>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</si>
  <si>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</si>
  <si>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</si>
  <si>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</si>
  <si>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</si>
  <si>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</si>
  <si>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</si>
  <si>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</si>
  <si>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</si>
  <si>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</si>
  <si>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</si>
  <si>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</si>
  <si>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</si>
  <si>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</si>
  <si>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</si>
  <si>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</si>
  <si>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</si>
  <si>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</si>
  <si>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</si>
  <si>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</si>
  <si>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</si>
  <si>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</si>
  <si>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</si>
  <si>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</si>
  <si>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</si>
  <si>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</si>
  <si>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</si>
  <si>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</si>
  <si>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</si>
  <si>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</si>
  <si>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</si>
  <si>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</si>
  <si>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</si>
  <si>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</si>
  <si>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</si>
  <si>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</si>
  <si>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</si>
  <si>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</si>
  <si>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</si>
  <si>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</si>
  <si>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</si>
  <si>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</si>
  <si>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</si>
  <si>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</si>
  <si>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</si>
  <si>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</si>
  <si>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</si>
  <si>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</si>
  <si>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</si>
  <si>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</si>
  <si>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</si>
  <si>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</si>
  <si>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</si>
  <si>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</si>
  <si>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</si>
  <si>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</si>
  <si>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</si>
  <si>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</si>
  <si>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</si>
  <si>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</si>
  <si>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</si>
  <si>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</si>
  <si>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</si>
  <si>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</si>
  <si>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</si>
  <si>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</si>
  <si>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</si>
  <si>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</si>
  <si>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</si>
  <si>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</si>
  <si>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</si>
  <si>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</si>
  <si>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</si>
  <si>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</si>
  <si>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</si>
  <si>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</si>
  <si>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</si>
  <si>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</si>
  <si>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</si>
  <si>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</si>
  <si>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</si>
  <si>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</si>
  <si>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</si>
  <si>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</si>
  <si>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</si>
  <si>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</si>
  <si>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</si>
  <si>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</si>
  <si>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</si>
  <si>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</si>
  <si>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</si>
  <si>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</si>
  <si>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</si>
  <si>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</si>
  <si>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</si>
  <si>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</si>
  <si>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</si>
  <si>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</si>
  <si>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</si>
  <si>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</si>
  <si>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</si>
  <si>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</si>
  <si>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</si>
  <si>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</si>
  <si>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</si>
  <si>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</si>
  <si>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</si>
  <si>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</si>
  <si>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</si>
  <si>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</si>
  <si>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</si>
  <si>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</si>
  <si>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</si>
  <si>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</si>
  <si>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</si>
  <si>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</si>
  <si>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</si>
  <si>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</si>
  <si>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</si>
  <si>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</si>
  <si>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</si>
  <si>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</si>
  <si>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</si>
  <si>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</si>
  <si>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</si>
  <si>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</si>
  <si>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</si>
  <si>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</si>
  <si>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</si>
  <si>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</si>
  <si>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</si>
  <si>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</si>
  <si>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</si>
  <si>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</si>
  <si>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</si>
  <si>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</si>
  <si>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</si>
  <si>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</si>
  <si>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</si>
  <si>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</si>
  <si>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</si>
  <si>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</si>
  <si>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</si>
  <si>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</si>
  <si>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</si>
  <si>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</si>
  <si>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</si>
  <si>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</si>
  <si>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</si>
  <si>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</si>
  <si>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</si>
  <si>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</si>
  <si>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</si>
  <si>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</si>
  <si>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</si>
  <si>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</si>
  <si>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</si>
  <si>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</si>
  <si>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</si>
  <si>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</si>
  <si>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</si>
  <si>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</si>
  <si>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</si>
  <si>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</si>
  <si>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</si>
  <si>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</si>
  <si>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</si>
  <si>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</si>
  <si>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</si>
  <si>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</si>
  <si>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</si>
  <si>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</si>
  <si>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</si>
  <si>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</si>
  <si>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</si>
  <si>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</si>
  <si>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</si>
  <si>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</si>
  <si>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</si>
  <si>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</si>
  <si>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</si>
  <si>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</si>
  <si>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</si>
  <si>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</si>
  <si>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</si>
  <si>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</si>
  <si>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</si>
  <si>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</si>
  <si>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</si>
  <si>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</si>
  <si>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</si>
  <si>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</si>
  <si>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</si>
  <si>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</si>
  <si>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</si>
  <si>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</si>
  <si>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</si>
  <si>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</si>
  <si>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</si>
  <si>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</si>
  <si>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</si>
  <si>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</si>
  <si>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</si>
  <si>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</si>
  <si>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</si>
  <si>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</si>
  <si>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</si>
  <si>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</si>
  <si>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</si>
  <si>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</si>
  <si>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</si>
  <si>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</si>
  <si>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</si>
  <si>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</si>
  <si>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</si>
  <si>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</si>
  <si>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</si>
  <si>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</si>
  <si>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</si>
  <si>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</si>
  <si>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</si>
  <si>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</si>
  <si>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</si>
  <si>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</si>
  <si>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</si>
  <si>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</si>
  <si>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</si>
  <si>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</si>
  <si>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</si>
  <si>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</si>
  <si>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</si>
  <si>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</si>
  <si>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</si>
  <si>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</si>
  <si>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</si>
  <si>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</si>
  <si>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</si>
  <si>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</si>
  <si>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</si>
  <si>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</si>
  <si>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</si>
  <si>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</si>
  <si>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</si>
  <si>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</si>
  <si>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</si>
  <si>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</si>
  <si>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</si>
  <si>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</si>
  <si>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</si>
  <si>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</si>
  <si>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</si>
  <si>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</si>
  <si>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</si>
  <si>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</si>
  <si>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</si>
  <si>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</si>
  <si>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</si>
  <si>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</si>
  <si>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</si>
  <si>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</si>
  <si>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</si>
  <si>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</si>
  <si>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</si>
  <si>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</si>
  <si>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</si>
  <si>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</si>
  <si>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</si>
  <si>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</si>
  <si>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</si>
  <si>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</si>
  <si>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</si>
  <si>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</si>
  <si>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</si>
  <si>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</si>
  <si>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</si>
  <si>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</si>
  <si>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</si>
  <si>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</si>
  <si>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</si>
  <si>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</si>
  <si>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</si>
  <si>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</si>
  <si>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</si>
  <si>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</si>
  <si>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</si>
  <si>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</si>
  <si>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</si>
  <si>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</si>
  <si>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</si>
  <si>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</si>
  <si>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</si>
  <si>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</si>
  <si>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</si>
  <si>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</si>
  <si>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</si>
  <si>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</si>
  <si>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</si>
  <si>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</si>
  <si>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</si>
  <si>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</si>
  <si>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</si>
  <si>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</si>
  <si>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</si>
  <si>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</si>
  <si>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</si>
  <si>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</si>
  <si>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</si>
  <si>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</si>
  <si>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</si>
  <si>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</si>
  <si>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</si>
  <si>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</si>
  <si>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</si>
  <si>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</si>
  <si>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</si>
  <si>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</si>
  <si>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</si>
  <si>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</si>
  <si>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</si>
  <si>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</si>
  <si>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</si>
  <si>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</si>
  <si>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</si>
  <si>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</si>
  <si>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</si>
  <si>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</si>
  <si>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</si>
  <si>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</si>
  <si>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</si>
  <si>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</si>
  <si>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</si>
  <si>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</si>
  <si>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</si>
  <si>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</si>
  <si>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</si>
  <si>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</si>
  <si>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</si>
  <si>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</si>
  <si>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</si>
  <si>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</si>
  <si>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</si>
  <si>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</si>
  <si>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</si>
  <si>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</si>
  <si>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</si>
  <si>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</si>
  <si>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</si>
  <si>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</si>
  <si>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</si>
  <si>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</si>
  <si>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</si>
  <si>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</si>
  <si>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</si>
  <si>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</si>
  <si>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</si>
  <si>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</si>
  <si>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</si>
  <si>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</si>
  <si>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</si>
  <si>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</si>
  <si>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</si>
  <si>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</si>
  <si>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</si>
  <si>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</si>
  <si>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</si>
  <si>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</si>
  <si>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</si>
  <si>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</si>
  <si>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</si>
  <si>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</si>
  <si>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</si>
  <si>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</si>
  <si>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</si>
  <si>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</si>
  <si>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</si>
  <si>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</si>
  <si>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</si>
  <si>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</si>
  <si>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</si>
  <si>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</si>
  <si>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</si>
  <si>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</si>
  <si>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</si>
  <si>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</si>
  <si>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</si>
  <si>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</si>
  <si>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</si>
  <si>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</si>
  <si>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</si>
  <si>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</si>
  <si>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</si>
  <si>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</si>
  <si>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</si>
  <si>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</si>
  <si>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</si>
  <si>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</si>
  <si>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</si>
  <si>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</si>
  <si>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</si>
  <si>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</si>
  <si>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</si>
  <si>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</si>
  <si>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</si>
  <si>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</si>
  <si>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</si>
  <si>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</si>
  <si>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</si>
  <si>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</si>
  <si>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</si>
  <si>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</si>
  <si>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</si>
  <si>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</si>
  <si>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</si>
  <si>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</si>
  <si>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</si>
  <si>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</si>
  <si>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</si>
  <si>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</si>
  <si>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</si>
  <si>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</si>
  <si>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</si>
  <si>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</si>
  <si>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</si>
  <si>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</si>
  <si>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</si>
  <si>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</si>
  <si>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</si>
  <si>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</si>
  <si>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</si>
  <si>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</si>
  <si>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</si>
  <si>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</si>
  <si>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</si>
  <si>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</si>
  <si>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</si>
  <si>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</si>
  <si>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</si>
  <si>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</si>
  <si>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</si>
  <si>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</si>
  <si>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</si>
  <si>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</si>
  <si>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</si>
  <si>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</si>
  <si>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</si>
  <si>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</si>
  <si>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</si>
  <si>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</si>
  <si>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</si>
  <si>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</si>
  <si>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</si>
  <si>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</si>
  <si>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</si>
  <si>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</si>
  <si>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</si>
  <si>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</si>
  <si>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</si>
  <si>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</si>
  <si>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</si>
  <si>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</si>
  <si>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</si>
  <si>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</si>
  <si>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</si>
  <si>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</si>
  <si>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</si>
  <si>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</si>
  <si>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</si>
  <si>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</si>
  <si>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</si>
  <si>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</si>
  <si>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</si>
  <si>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</si>
  <si>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</si>
  <si>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</si>
  <si>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</si>
  <si>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</si>
  <si>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</si>
  <si>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</si>
  <si>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</si>
  <si>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</si>
  <si>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</si>
  <si>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</si>
  <si>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</si>
  <si>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</si>
  <si>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</si>
  <si>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</si>
  <si>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</si>
  <si>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</si>
  <si>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</si>
  <si>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</si>
  <si>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</si>
  <si>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</si>
  <si>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</si>
  <si>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</si>
  <si>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</si>
  <si>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</si>
  <si>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</si>
  <si>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</si>
  <si>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</si>
  <si>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</si>
  <si>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</si>
  <si>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</si>
  <si>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</si>
  <si>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</si>
  <si>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</si>
  <si>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</si>
  <si>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</si>
  <si>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</si>
  <si>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</si>
  <si>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</si>
  <si>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</si>
  <si>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</si>
  <si>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</si>
  <si>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</si>
  <si>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</si>
  <si>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</si>
  <si>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</si>
  <si>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</si>
  <si>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</si>
  <si>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</si>
  <si>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</si>
  <si>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</si>
  <si>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</si>
  <si>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</si>
  <si>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</si>
  <si>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</si>
  <si>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</si>
  <si>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</si>
  <si>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</si>
  <si>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</si>
  <si>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</si>
  <si>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</si>
  <si>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</si>
  <si>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</si>
  <si>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</si>
  <si>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</si>
  <si>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</si>
  <si>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</si>
  <si>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</si>
  <si>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</si>
  <si>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</si>
  <si>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</si>
  <si>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</si>
  <si>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</si>
  <si>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</si>
  <si>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</si>
  <si>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</si>
  <si>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</si>
  <si>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</si>
  <si>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</si>
  <si>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</si>
  <si>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</si>
  <si>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</si>
  <si>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</si>
  <si>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</si>
  <si>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</si>
  <si>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</si>
  <si>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</si>
  <si>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</si>
  <si>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</si>
  <si>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</si>
  <si>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</si>
  <si>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</si>
  <si>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</si>
  <si>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</si>
  <si>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</si>
  <si>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</si>
  <si>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</si>
  <si>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</si>
  <si>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</si>
  <si>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</si>
  <si>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</si>
  <si>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</si>
  <si>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</si>
  <si>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</si>
  <si>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</si>
  <si>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</si>
  <si>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</si>
  <si>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</si>
  <si>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</si>
  <si>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</si>
  <si>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</si>
  <si>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</si>
  <si>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</si>
  <si>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</si>
  <si>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</si>
  <si>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</si>
  <si>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</si>
  <si>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</si>
  <si>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</si>
  <si>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</si>
  <si>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</si>
  <si>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</si>
  <si>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</si>
  <si>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</si>
  <si>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</si>
  <si>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</si>
  <si>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</si>
  <si>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</si>
  <si>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</si>
  <si>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</si>
  <si>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</si>
  <si>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</si>
  <si>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</si>
  <si>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</si>
  <si>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</si>
  <si>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</si>
  <si>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</si>
  <si>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</si>
  <si>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</si>
  <si>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</si>
  <si>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</si>
  <si>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</si>
  <si>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</si>
  <si>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</si>
  <si>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</si>
  <si>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</si>
  <si>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</si>
  <si>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</si>
  <si>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</si>
  <si>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</si>
  <si>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</si>
  <si>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</si>
  <si>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</si>
  <si>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</si>
  <si>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</si>
  <si>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</si>
  <si>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</si>
  <si>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</si>
  <si>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</si>
  <si>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</si>
  <si>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</si>
  <si>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</si>
  <si>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</si>
  <si>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</si>
  <si>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</si>
  <si>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</si>
  <si>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</si>
  <si>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</si>
  <si>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</si>
  <si>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</si>
  <si>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</si>
  <si>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</si>
  <si>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</si>
  <si>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</si>
  <si>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</si>
  <si>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</si>
  <si>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</si>
  <si>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</si>
  <si>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</si>
  <si>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</si>
  <si>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</si>
  <si>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</si>
  <si>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</si>
  <si>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</si>
  <si>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</si>
  <si>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</si>
  <si>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</si>
  <si>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</si>
  <si>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</si>
  <si>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</si>
  <si>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</si>
  <si>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</si>
  <si>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</si>
  <si>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</si>
  <si>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</si>
  <si>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</si>
  <si>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</si>
  <si>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</si>
  <si>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</si>
  <si>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</si>
  <si>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</si>
  <si>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</si>
  <si>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</si>
  <si>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</si>
  <si>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</si>
  <si>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</si>
  <si>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</si>
  <si>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</si>
  <si>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</si>
  <si>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</si>
  <si>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</si>
  <si>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</si>
  <si>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</si>
  <si>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</si>
  <si>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</si>
  <si>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</si>
  <si>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</si>
  <si>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</si>
  <si>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</si>
  <si>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</si>
  <si>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</si>
  <si>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</si>
  <si>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</si>
  <si>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</si>
  <si>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</si>
  <si>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</si>
  <si>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</si>
  <si>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</si>
  <si>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</si>
  <si>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</si>
  <si>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</si>
  <si>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</si>
  <si>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</si>
  <si>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</si>
  <si>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</si>
  <si>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</si>
  <si>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</si>
  <si>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</si>
  <si>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</si>
  <si>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</si>
  <si>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</si>
  <si>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</si>
  <si>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</si>
  <si>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</si>
  <si>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</si>
  <si>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</si>
  <si>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</si>
  <si>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</si>
  <si>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</si>
  <si>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</si>
  <si>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</si>
  <si>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</si>
  <si>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</si>
  <si>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</si>
  <si>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</si>
  <si>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</si>
  <si>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</si>
  <si>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</si>
  <si>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</si>
  <si>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</si>
  <si>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</si>
  <si>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</si>
  <si>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</si>
  <si>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</si>
  <si>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</si>
  <si>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</si>
  <si>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</si>
  <si>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</si>
  <si>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</si>
  <si>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</si>
  <si>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</si>
  <si>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</si>
  <si>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</si>
  <si>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</si>
  <si>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</si>
  <si>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</si>
  <si>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</si>
  <si>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</si>
  <si>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</si>
  <si>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</si>
  <si>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</si>
  <si>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</si>
  <si>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</si>
  <si>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</si>
  <si>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</si>
  <si>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</si>
  <si>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</si>
  <si>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</si>
  <si>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</si>
  <si>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</si>
  <si>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</si>
  <si>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</si>
  <si>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</si>
  <si>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</si>
  <si>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</si>
  <si>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</si>
  <si>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</si>
  <si>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</si>
  <si>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</si>
  <si>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</si>
  <si>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</si>
  <si>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</si>
  <si>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</si>
  <si>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</si>
  <si>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</si>
  <si>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</si>
  <si>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</si>
  <si>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</si>
  <si>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</si>
  <si>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</si>
  <si>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</si>
  <si>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</si>
  <si>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</si>
  <si>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</si>
  <si>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</si>
  <si>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</si>
  <si>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</si>
  <si>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</si>
  <si>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</si>
  <si>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</si>
  <si>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</si>
  <si>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</si>
  <si>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</si>
  <si>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</si>
  <si>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</si>
  <si>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</si>
  <si>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</si>
  <si>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</si>
  <si>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</si>
  <si>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</si>
  <si>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</si>
  <si>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</si>
  <si>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</si>
  <si>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</si>
  <si>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</si>
  <si>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</si>
  <si>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</si>
  <si>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</si>
  <si>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</si>
  <si>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</si>
  <si>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</si>
  <si>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</si>
  <si>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</si>
  <si>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</si>
  <si>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</si>
  <si>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</si>
  <si>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</si>
  <si>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</si>
  <si>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</si>
  <si>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</si>
  <si>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</si>
  <si>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</si>
  <si>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</si>
  <si>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</si>
  <si>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</si>
  <si>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</si>
  <si>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</si>
  <si>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</si>
  <si>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</si>
  <si>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</si>
  <si>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</si>
  <si>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</si>
  <si>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</si>
  <si>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</si>
  <si>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</si>
  <si>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</si>
  <si>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</si>
  <si>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</si>
  <si>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</si>
  <si>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</si>
  <si>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</si>
  <si>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</si>
  <si>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</si>
  <si>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</si>
  <si>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</si>
  <si>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</si>
  <si>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</si>
  <si>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</si>
  <si>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</si>
  <si>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</si>
  <si>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</si>
  <si>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</si>
  <si>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</si>
  <si>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</si>
  <si>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</si>
  <si>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</si>
  <si>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</si>
  <si>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</si>
  <si>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</si>
  <si>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</si>
  <si>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</si>
  <si>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</si>
  <si>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</si>
  <si>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</si>
  <si>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</si>
  <si>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</si>
  <si>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</si>
  <si>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</si>
  <si>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</si>
  <si>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</si>
  <si>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</si>
  <si>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</si>
  <si>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</si>
  <si>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</si>
  <si>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</si>
  <si>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</si>
  <si>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</si>
  <si>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</si>
  <si>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</si>
  <si>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</si>
  <si>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</si>
  <si>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</si>
  <si>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</si>
  <si>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</si>
  <si>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</si>
  <si>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</si>
  <si>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</si>
  <si>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</si>
  <si>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</si>
  <si>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</si>
  <si>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</si>
  <si>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</si>
  <si>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</si>
  <si>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</si>
  <si>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</si>
  <si>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</si>
  <si>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</si>
  <si>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</si>
  <si>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</si>
  <si>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</si>
  <si>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</si>
  <si>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</si>
  <si>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</si>
  <si>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</si>
  <si>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</si>
  <si>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</si>
  <si>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</si>
  <si>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</si>
  <si>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</si>
  <si>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</si>
  <si>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</si>
  <si>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</si>
  <si>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</si>
  <si>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</si>
  <si>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</si>
  <si>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</si>
  <si>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</si>
  <si>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</si>
  <si>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</si>
  <si>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</si>
  <si>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</si>
  <si>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</si>
  <si>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</si>
  <si>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</si>
  <si>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</si>
  <si>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</si>
  <si>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</si>
  <si>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</si>
  <si>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</si>
  <si>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</si>
  <si>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</si>
  <si>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</si>
  <si>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</si>
  <si>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</si>
  <si>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</si>
  <si>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</si>
  <si>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</si>
  <si>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</si>
  <si>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</si>
  <si>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</si>
  <si>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</si>
  <si>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</si>
  <si>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</si>
  <si>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</si>
  <si>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</si>
  <si>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</si>
  <si>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</si>
  <si>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</si>
  <si>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</si>
  <si>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</si>
  <si>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</si>
  <si>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</si>
  <si>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</si>
  <si>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</si>
  <si>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</si>
  <si>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</si>
  <si>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</si>
  <si>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</si>
  <si>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</si>
  <si>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</si>
  <si>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</si>
  <si>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</si>
  <si>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</si>
  <si>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</si>
  <si>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</si>
  <si>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</si>
  <si>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</si>
  <si>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</si>
  <si>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</si>
  <si>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</si>
  <si>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</si>
  <si>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</si>
  <si>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</si>
  <si>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</si>
  <si>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</si>
  <si>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</si>
  <si>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</si>
  <si>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</si>
  <si>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</si>
  <si>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</si>
  <si>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</si>
  <si>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</si>
  <si>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</si>
  <si>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</si>
  <si>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</si>
  <si>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</si>
  <si>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</si>
  <si>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</si>
  <si>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</si>
  <si>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</si>
  <si>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</si>
  <si>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</si>
  <si>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</si>
  <si>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</si>
  <si>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</si>
  <si>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</si>
  <si>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</si>
  <si>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</si>
  <si>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</si>
  <si>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</si>
  <si>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</si>
  <si>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</si>
  <si>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</si>
  <si>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</si>
  <si>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</si>
  <si>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</si>
  <si>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</si>
  <si>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</si>
  <si>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</si>
  <si>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</si>
  <si>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</si>
  <si>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</si>
  <si>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</si>
  <si>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</si>
  <si>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</si>
  <si>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</si>
  <si>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</si>
  <si>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</si>
  <si>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</si>
  <si>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</si>
  <si>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</si>
  <si>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</si>
  <si>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</si>
  <si>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</si>
  <si>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</si>
  <si>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</si>
  <si>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</si>
  <si>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</si>
  <si>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</si>
  <si>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</si>
  <si>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</si>
  <si>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</si>
  <si>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</si>
  <si>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</si>
  <si>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</si>
  <si>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</si>
  <si>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</si>
  <si>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</si>
  <si>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</si>
  <si>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</si>
  <si>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</si>
  <si>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</si>
  <si>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</si>
  <si>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</si>
  <si>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</si>
  <si>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</si>
  <si>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</si>
  <si>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</si>
  <si>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</si>
  <si>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</si>
  <si>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</si>
  <si>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</si>
  <si>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</si>
  <si>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</si>
  <si>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</si>
  <si>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</si>
  <si>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</si>
  <si>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</si>
  <si>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</si>
  <si>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</si>
  <si>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</si>
  <si>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</si>
  <si>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</si>
  <si>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</si>
  <si>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</si>
  <si>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</si>
  <si>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</si>
  <si>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</si>
  <si>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</si>
  <si>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</si>
  <si>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</si>
  <si>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</si>
  <si>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</si>
  <si>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</si>
  <si>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</si>
  <si>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</si>
  <si>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</si>
  <si>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</si>
  <si>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</si>
  <si>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</si>
  <si>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</si>
  <si>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</si>
  <si>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</si>
  <si>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</si>
  <si>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</si>
  <si>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</si>
  <si>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</si>
  <si>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</si>
  <si>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</si>
  <si>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</si>
  <si>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</si>
  <si>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</si>
  <si>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</si>
  <si>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</si>
  <si>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</si>
  <si>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</si>
  <si>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</si>
  <si>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</si>
  <si>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</si>
  <si>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</si>
  <si>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</si>
  <si>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</si>
  <si>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</si>
  <si>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</si>
  <si>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</si>
  <si>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</si>
  <si>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</si>
  <si>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</si>
  <si>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</si>
  <si>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</si>
  <si>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</si>
  <si>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</si>
  <si>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</si>
  <si>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</si>
  <si>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</si>
  <si>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</si>
  <si>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</si>
  <si>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</si>
  <si>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</si>
  <si>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</si>
  <si>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</si>
  <si>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</si>
  <si>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</si>
  <si>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</si>
  <si>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</si>
  <si>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</si>
  <si>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</si>
  <si>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</si>
  <si>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</si>
  <si>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</si>
  <si>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</si>
  <si>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</si>
  <si>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</si>
  <si>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</si>
  <si>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</si>
  <si>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</si>
  <si>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</si>
  <si>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</si>
  <si>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</si>
  <si>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</si>
  <si>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</si>
  <si>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</si>
  <si>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</si>
  <si>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</si>
  <si>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</si>
  <si>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</si>
  <si>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</si>
  <si>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</si>
  <si>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</si>
  <si>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</si>
  <si>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</si>
  <si>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</si>
  <si>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</si>
  <si>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</si>
  <si>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</si>
  <si>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</si>
  <si>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</si>
  <si>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</si>
  <si>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</si>
  <si>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</si>
  <si>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</si>
  <si>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</si>
  <si>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</si>
  <si>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</si>
  <si>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</si>
  <si>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</si>
  <si>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</si>
  <si>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</si>
  <si>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</si>
  <si>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</si>
  <si>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</si>
  <si>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</si>
  <si>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</si>
  <si>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</si>
  <si>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</si>
  <si>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</si>
  <si>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</si>
  <si>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</si>
  <si>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</si>
  <si>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</si>
  <si>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</si>
  <si>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</si>
  <si>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</si>
  <si>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</si>
  <si>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</si>
  <si>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</si>
  <si>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</si>
  <si>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</si>
  <si>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</si>
  <si>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</si>
  <si>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</si>
  <si>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</si>
  <si>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</si>
  <si>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</si>
  <si>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</si>
  <si>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</si>
  <si>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</si>
  <si>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</si>
  <si>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</si>
  <si>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</si>
  <si>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</si>
  <si>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</si>
  <si>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</si>
  <si>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</si>
  <si>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</si>
  <si>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</si>
  <si>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</si>
  <si>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</si>
  <si>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</si>
  <si>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</si>
  <si>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</si>
  <si>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</si>
  <si>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</si>
  <si>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</si>
  <si>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</si>
  <si>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</si>
  <si>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</si>
  <si>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</si>
  <si>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</si>
  <si>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</si>
  <si>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</si>
  <si>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</si>
  <si>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</si>
  <si>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</si>
  <si>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</si>
  <si>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</si>
  <si>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</si>
  <si>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</si>
  <si>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</si>
  <si>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</si>
  <si>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</si>
  <si>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</si>
  <si>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</si>
  <si>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</si>
  <si>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</si>
  <si>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</si>
  <si>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</si>
  <si>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</si>
  <si>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</si>
  <si>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</si>
  <si>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</si>
  <si>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</si>
  <si>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</si>
  <si>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</si>
  <si>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</si>
  <si>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</si>
  <si>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</si>
  <si>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</si>
  <si>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</si>
  <si>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</si>
  <si>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</si>
  <si>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</si>
  <si>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</si>
  <si>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</si>
  <si>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</si>
  <si>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</si>
  <si>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</si>
  <si>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</si>
  <si>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</si>
  <si>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</si>
  <si>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</si>
  <si>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</si>
  <si>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</si>
  <si>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</si>
  <si>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</si>
  <si>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</si>
  <si>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</si>
  <si>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</si>
  <si>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</si>
  <si>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</si>
  <si>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</si>
  <si>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</si>
  <si>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</si>
  <si>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</si>
  <si>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</si>
  <si>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</si>
  <si>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</si>
  <si>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</si>
  <si>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</si>
  <si>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</si>
  <si>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</si>
  <si>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</si>
  <si>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</si>
  <si>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</si>
  <si>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</si>
  <si>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</si>
  <si>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</si>
  <si>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</si>
  <si>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</si>
  <si>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</si>
  <si>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</si>
  <si>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</si>
  <si>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</si>
  <si>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</si>
  <si>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</si>
  <si>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</si>
  <si>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</si>
  <si>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</si>
  <si>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</si>
  <si>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</si>
  <si>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</si>
  <si>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</si>
  <si>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</si>
  <si>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</si>
  <si>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</si>
  <si>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</si>
  <si>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</si>
  <si>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</si>
  <si>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</si>
  <si>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</si>
  <si>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</si>
  <si>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</si>
  <si>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</si>
  <si>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</si>
  <si>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</si>
  <si>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</si>
  <si>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</si>
  <si>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</si>
  <si>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</si>
  <si>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</si>
  <si>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</si>
  <si>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</si>
  <si>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</si>
  <si>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</si>
  <si>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</si>
  <si>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</si>
  <si>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</si>
  <si>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</si>
  <si>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</si>
  <si>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</si>
  <si>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</si>
  <si>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</si>
  <si>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</si>
  <si>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</si>
  <si>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</si>
  <si>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</si>
  <si>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</si>
  <si>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</si>
  <si>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</si>
  <si>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</si>
  <si>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</si>
  <si>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</si>
  <si>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</si>
  <si>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</si>
  <si>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</si>
  <si>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</si>
  <si>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</si>
  <si>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</si>
  <si>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</si>
  <si>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</si>
  <si>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</si>
  <si>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</si>
  <si>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</si>
  <si>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</si>
  <si>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</si>
  <si>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</si>
  <si>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</si>
  <si>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</si>
  <si>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</si>
  <si>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</si>
  <si>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</si>
  <si>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</si>
  <si>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</si>
  <si>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</si>
  <si>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</si>
  <si>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</si>
  <si>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</si>
  <si>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</si>
  <si>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</si>
  <si>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</si>
  <si>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</si>
  <si>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</si>
  <si>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</si>
  <si>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</si>
  <si>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</si>
  <si>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</si>
  <si>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</si>
  <si>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</si>
  <si>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</si>
  <si>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</si>
  <si>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</si>
  <si>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</si>
  <si>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</si>
  <si>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</si>
  <si>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</si>
  <si>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</si>
  <si>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</si>
  <si>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</si>
  <si>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</si>
  <si>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</si>
  <si>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</si>
  <si>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</si>
  <si>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</si>
  <si>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</si>
  <si>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</si>
  <si>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</si>
  <si>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</si>
  <si>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</si>
  <si>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</si>
  <si>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</si>
  <si>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</si>
  <si>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</si>
  <si>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</si>
  <si>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</si>
  <si>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</si>
  <si>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</si>
  <si>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</si>
  <si>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</si>
  <si>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</si>
  <si>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</si>
  <si>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</si>
  <si>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</si>
  <si>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</si>
  <si>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</si>
  <si>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</si>
  <si>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</si>
  <si>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</si>
  <si>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</si>
  <si>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</si>
  <si>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</si>
  <si>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</si>
  <si>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</si>
  <si>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</si>
  <si>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</si>
  <si>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</si>
  <si>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</si>
  <si>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</si>
  <si>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</si>
  <si>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</si>
  <si>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</si>
  <si>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</si>
  <si>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</si>
  <si>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</si>
  <si>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</si>
  <si>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</si>
  <si>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</si>
  <si>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</si>
  <si>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</si>
  <si>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</si>
  <si>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</si>
  <si>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</si>
  <si>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</si>
  <si>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</si>
  <si>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</si>
  <si>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</si>
  <si>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</si>
  <si>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</si>
  <si>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</si>
  <si>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</si>
  <si>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</si>
  <si>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</si>
  <si>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</si>
  <si>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</si>
  <si>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</si>
  <si>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</si>
  <si>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</si>
  <si>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</si>
  <si>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</si>
  <si>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</si>
  <si>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</si>
  <si>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</si>
  <si>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</si>
  <si>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</si>
  <si>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</si>
  <si>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</si>
  <si>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</si>
  <si>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</si>
  <si>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</si>
  <si>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</si>
  <si>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</si>
  <si>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</si>
  <si>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</si>
  <si>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</si>
  <si>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</si>
  <si>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</si>
  <si>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</si>
  <si>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</si>
  <si>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</si>
  <si>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</si>
  <si>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</si>
  <si>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</si>
  <si>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</si>
  <si>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</si>
  <si>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</si>
  <si>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</si>
  <si>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</si>
  <si>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</si>
  <si>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</si>
  <si>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</si>
  <si>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</si>
  <si>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</si>
  <si>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</si>
  <si>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</si>
  <si>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</si>
  <si>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</si>
  <si>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</si>
  <si>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</si>
  <si>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</si>
  <si>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</si>
  <si>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</si>
  <si>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</si>
  <si>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</si>
  <si>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</si>
  <si>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</si>
  <si>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</si>
  <si>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</si>
  <si>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</si>
  <si>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</si>
  <si>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</si>
  <si>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</si>
  <si>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</si>
  <si>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</si>
  <si>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</si>
  <si>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</si>
  <si>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</si>
  <si>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</si>
  <si>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</si>
  <si>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</si>
  <si>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</si>
  <si>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</si>
  <si>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</si>
  <si>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</si>
  <si>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</si>
  <si>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</si>
  <si>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</si>
  <si>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</si>
  <si>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</si>
  <si>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</si>
  <si>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</si>
  <si>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</si>
  <si>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</si>
  <si>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</si>
  <si>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</si>
  <si>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</si>
  <si>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</si>
  <si>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</si>
  <si>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</si>
  <si>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</si>
  <si>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</si>
  <si>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</si>
  <si>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</si>
  <si>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</si>
  <si>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</si>
  <si>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</si>
  <si>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</si>
  <si>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</si>
  <si>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</si>
  <si>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</si>
  <si>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</si>
  <si>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</si>
  <si>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</si>
  <si>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</si>
  <si>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</si>
  <si>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</si>
  <si>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</si>
  <si>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</si>
  <si>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</si>
  <si>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</si>
  <si>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</si>
  <si>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</si>
  <si>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</si>
  <si>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</si>
  <si>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</si>
  <si>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</si>
  <si>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</si>
  <si>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</si>
  <si>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</si>
  <si>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</si>
  <si>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</si>
  <si>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</si>
  <si>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</si>
  <si>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</si>
  <si>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</si>
  <si>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</si>
  <si>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</si>
  <si>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</si>
  <si>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</si>
  <si>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</si>
  <si>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</si>
  <si>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</si>
  <si>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</si>
  <si>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</si>
  <si>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</si>
  <si>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</si>
  <si>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</si>
  <si>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</si>
  <si>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</si>
  <si>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</si>
  <si>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</si>
  <si>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</si>
  <si>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</si>
  <si>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</si>
  <si>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</si>
  <si>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</si>
  <si>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</si>
  <si>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</si>
  <si>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</si>
  <si>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</si>
  <si>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</si>
  <si>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</si>
  <si>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</si>
  <si>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</si>
  <si>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</si>
  <si>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</si>
  <si>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</si>
  <si>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</si>
  <si>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</si>
  <si>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</si>
  <si>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</si>
  <si>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</si>
  <si>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</si>
  <si>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</si>
  <si>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</si>
  <si>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</si>
  <si>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</si>
  <si>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</si>
  <si>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</si>
  <si>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</si>
  <si>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</si>
  <si>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</si>
  <si>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</si>
  <si>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</si>
  <si>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</si>
  <si>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</si>
  <si>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</si>
  <si>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</si>
  <si>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</si>
  <si>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</si>
  <si>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</si>
  <si>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</si>
  <si>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</si>
  <si>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</si>
  <si>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</si>
  <si>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</si>
  <si>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</si>
  <si>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</si>
  <si>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</si>
  <si>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</si>
  <si>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</si>
  <si>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</si>
  <si>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</si>
  <si>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</si>
  <si>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</si>
  <si>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</si>
  <si>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</si>
  <si>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</si>
  <si>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</si>
  <si>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</si>
  <si>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</si>
  <si>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</si>
  <si>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</si>
  <si>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</si>
  <si>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</si>
  <si>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</si>
  <si>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</si>
  <si>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</si>
  <si>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</si>
  <si>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</si>
  <si>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</si>
  <si>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</si>
  <si>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</si>
  <si>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</si>
  <si>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</si>
  <si>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</si>
  <si>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</si>
  <si>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</si>
  <si>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</si>
  <si>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</si>
  <si>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</si>
  <si>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</si>
  <si>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</si>
  <si>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</si>
  <si>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</si>
  <si>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</si>
  <si>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</si>
  <si>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</si>
  <si>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</si>
  <si>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</si>
  <si>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</si>
  <si>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</si>
  <si>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</si>
  <si>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</si>
  <si>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</si>
  <si>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</si>
  <si>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</si>
  <si>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</si>
  <si>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</si>
  <si>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</si>
  <si>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</si>
  <si>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</si>
  <si>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</si>
  <si>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</si>
  <si>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</si>
  <si>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</si>
  <si>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</si>
  <si>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</si>
  <si>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</si>
  <si>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</si>
  <si>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</si>
  <si>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</si>
  <si>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</si>
  <si>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</si>
  <si>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</si>
  <si>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</si>
  <si>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</si>
  <si>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</si>
  <si>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</si>
  <si>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</si>
  <si>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</si>
  <si>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</si>
  <si>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</si>
  <si>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</si>
  <si>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</si>
  <si>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</si>
  <si>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</si>
  <si>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</si>
  <si>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</si>
  <si>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</si>
  <si>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</si>
  <si>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</si>
  <si>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</si>
  <si>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</si>
  <si>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</si>
  <si>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</si>
  <si>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</si>
  <si>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</si>
  <si>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</si>
  <si>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</si>
  <si>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</si>
  <si>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</si>
  <si>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</si>
  <si>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</si>
  <si>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</si>
  <si>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</si>
  <si>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</si>
  <si>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</si>
  <si>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</si>
  <si>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</si>
  <si>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</si>
  <si>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</si>
  <si>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</si>
  <si>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</si>
  <si>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</si>
  <si>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</si>
  <si>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</si>
  <si>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</si>
  <si>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</si>
  <si>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</si>
  <si>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</si>
  <si>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</si>
  <si>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</si>
  <si>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</si>
  <si>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</si>
  <si>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</si>
  <si>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</si>
  <si>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</si>
  <si>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</si>
  <si>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</si>
  <si>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</si>
  <si>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</si>
  <si>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</si>
  <si>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</si>
  <si>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</si>
  <si>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</si>
  <si>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</si>
  <si>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</si>
  <si>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</si>
  <si>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</si>
  <si>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</si>
  <si>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</si>
  <si>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</si>
  <si>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</si>
  <si>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</si>
  <si>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</si>
  <si>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</si>
  <si>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</si>
  <si>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</si>
  <si>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</si>
  <si>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</si>
  <si>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</si>
  <si>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</si>
  <si>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</si>
  <si>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</si>
  <si>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</si>
  <si>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</si>
  <si>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</si>
  <si>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</si>
  <si>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</si>
  <si>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</si>
  <si>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</si>
  <si>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</si>
  <si>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</si>
  <si>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</si>
  <si>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</si>
  <si>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</si>
  <si>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</si>
  <si>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</si>
  <si>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</si>
  <si>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</si>
  <si>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</si>
  <si>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</si>
  <si>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</si>
  <si>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</si>
  <si>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</si>
  <si>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</si>
  <si>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</si>
  <si>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</si>
  <si>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</si>
  <si>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</si>
  <si>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</si>
  <si>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</si>
  <si>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</si>
  <si>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</si>
  <si>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</si>
  <si>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</si>
  <si>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</si>
  <si>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</si>
  <si>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</si>
  <si>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</si>
  <si>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</si>
  <si>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</si>
  <si>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</si>
  <si>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</si>
  <si>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</si>
  <si>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</si>
  <si>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</si>
  <si>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</si>
  <si>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</si>
  <si>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</si>
  <si>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</si>
  <si>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</si>
  <si>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</si>
  <si>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</si>
  <si>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</si>
  <si>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</si>
  <si>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</si>
  <si>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</si>
  <si>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</si>
  <si>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</si>
  <si>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</si>
  <si>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</si>
  <si>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</si>
  <si>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</si>
  <si>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</si>
  <si>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</si>
  <si>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</si>
  <si>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</si>
  <si>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</si>
  <si>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</si>
  <si>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</si>
  <si>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</si>
  <si>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</si>
  <si>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</si>
  <si>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</si>
  <si>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</si>
  <si>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</si>
  <si>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</si>
  <si>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</si>
  <si>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</si>
  <si>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</si>
  <si>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</si>
  <si>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</si>
  <si>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</si>
  <si>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</si>
  <si>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</si>
  <si>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</si>
  <si>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</si>
  <si>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</si>
  <si>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</si>
  <si>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</si>
  <si>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</si>
  <si>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</si>
  <si>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</si>
  <si>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</si>
  <si>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</si>
  <si>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</si>
  <si>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</si>
  <si>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</si>
  <si>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</si>
  <si>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</si>
  <si>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</si>
  <si>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</si>
  <si>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</si>
  <si>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</si>
  <si>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</si>
  <si>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</si>
  <si>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</si>
  <si>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</si>
  <si>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</si>
  <si>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</si>
  <si>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</si>
  <si>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</si>
  <si>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</si>
  <si>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</si>
  <si>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</si>
  <si>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</si>
  <si>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</si>
  <si>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</si>
  <si>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</si>
  <si>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</si>
  <si>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</si>
  <si>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</si>
  <si>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</si>
  <si>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</si>
  <si>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</si>
  <si>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</si>
  <si>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</si>
  <si>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</si>
  <si>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</si>
  <si>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</si>
  <si>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</si>
  <si>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</si>
  <si>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</si>
  <si>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</si>
  <si>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</si>
  <si>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</si>
  <si>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</si>
  <si>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</si>
  <si>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</si>
  <si>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</si>
  <si>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</si>
  <si>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</si>
  <si>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</si>
  <si>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</si>
  <si>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</si>
  <si>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</si>
  <si>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</si>
  <si>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</si>
  <si>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</si>
  <si>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</si>
  <si>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</si>
  <si>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</si>
  <si>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</si>
  <si>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</si>
  <si>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</si>
  <si>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</si>
  <si>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</si>
  <si>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</si>
  <si>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</si>
  <si>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</si>
  <si>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</si>
  <si>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</si>
  <si>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</si>
  <si>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</si>
  <si>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</si>
  <si>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</si>
  <si>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</si>
  <si>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</si>
  <si>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</si>
  <si>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</si>
  <si>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</si>
  <si>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</si>
  <si>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</si>
  <si>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</si>
  <si>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</si>
  <si>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</si>
  <si>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</si>
  <si>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</si>
  <si>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</si>
  <si>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</si>
  <si>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</si>
  <si>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</si>
  <si>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</si>
  <si>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</si>
  <si>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</si>
  <si>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</si>
  <si>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</si>
  <si>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</si>
  <si>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</si>
  <si>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</si>
  <si>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</si>
  <si>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</si>
  <si>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</si>
  <si>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</si>
  <si>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</si>
  <si>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</si>
  <si>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</si>
  <si>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</si>
  <si>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</si>
  <si>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</si>
  <si>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</si>
  <si>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</si>
  <si>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</si>
  <si>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</si>
  <si>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</si>
  <si>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</si>
  <si>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</si>
  <si>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</si>
  <si>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</si>
  <si>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</si>
  <si>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</si>
  <si>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</si>
  <si>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</si>
  <si>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</si>
  <si>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</si>
  <si>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</si>
  <si>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</si>
  <si>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</si>
  <si>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</si>
  <si>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</si>
  <si>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</si>
  <si>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</si>
  <si>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</si>
  <si>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</si>
  <si>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</si>
  <si>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</si>
  <si>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</si>
  <si>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</si>
  <si>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</si>
  <si>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</si>
  <si>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</si>
  <si>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</si>
  <si>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</si>
  <si>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</si>
  <si>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</si>
  <si>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</si>
  <si>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</si>
  <si>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</si>
  <si>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</si>
  <si>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</si>
  <si>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</si>
  <si>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</si>
  <si>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</si>
  <si>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</si>
  <si>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</si>
  <si>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</si>
  <si>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</si>
  <si>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</si>
  <si>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</si>
  <si>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</si>
  <si>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</si>
  <si>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</si>
  <si>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</si>
  <si>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</si>
  <si>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</si>
  <si>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</si>
  <si>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</si>
  <si>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</si>
  <si>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</si>
  <si>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</si>
  <si>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</si>
  <si>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</si>
  <si>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</si>
  <si>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</si>
  <si>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</si>
  <si>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</si>
  <si>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</si>
  <si>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</si>
  <si>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</si>
  <si>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</si>
  <si>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</si>
  <si>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</si>
  <si>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</si>
  <si>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</si>
  <si>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</si>
  <si>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</si>
  <si>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</si>
  <si>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</si>
  <si>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</si>
  <si>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</si>
  <si>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</si>
  <si>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</si>
  <si>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</si>
  <si>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</si>
  <si>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</si>
  <si>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</si>
  <si>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</si>
  <si>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</si>
  <si>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</si>
  <si>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</si>
  <si>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</si>
  <si>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</si>
  <si>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</si>
  <si>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</si>
  <si>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</si>
  <si>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</si>
  <si>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</si>
  <si>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</si>
  <si>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</si>
  <si>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</si>
  <si>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</si>
  <si>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</si>
  <si>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</si>
  <si>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</si>
  <si>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</si>
  <si>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</si>
  <si>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</si>
  <si>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</si>
  <si>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</si>
  <si>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</si>
  <si>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</si>
  <si>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</si>
  <si>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</si>
  <si>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</si>
  <si>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</si>
  <si>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</si>
  <si>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</si>
  <si>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</si>
  <si>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</si>
  <si>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</si>
  <si>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</si>
  <si>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</si>
  <si>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</si>
  <si>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</si>
  <si>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</si>
  <si>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</si>
  <si>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</si>
  <si>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</si>
  <si>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</si>
  <si>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</si>
  <si>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</si>
  <si>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</si>
  <si>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</si>
  <si>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</si>
  <si>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</si>
  <si>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</si>
  <si>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</si>
  <si>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</si>
  <si>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</si>
  <si>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</si>
  <si>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</si>
  <si>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</si>
  <si>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</si>
  <si>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</si>
  <si>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</si>
  <si>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</si>
  <si>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</si>
  <si>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</si>
  <si>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</si>
  <si>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</si>
  <si>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</si>
  <si>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</si>
  <si>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</si>
  <si>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</si>
  <si>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</si>
  <si>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</si>
  <si>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</si>
  <si>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</si>
  <si>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</si>
  <si>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</si>
  <si>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</si>
  <si>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</si>
  <si>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</si>
  <si>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</si>
  <si>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</si>
  <si>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</si>
  <si>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</si>
  <si>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</si>
  <si>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</si>
  <si>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</si>
  <si>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</si>
  <si>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</si>
  <si>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</si>
  <si>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</si>
  <si>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</si>
  <si>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</si>
  <si>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</si>
  <si>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</si>
  <si>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</si>
  <si>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</si>
  <si>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</si>
  <si>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</si>
  <si>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</si>
  <si>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</si>
  <si>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</si>
  <si>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</si>
  <si>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</si>
  <si>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</si>
  <si>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</si>
  <si>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</si>
  <si>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</si>
  <si>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</si>
  <si>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</si>
  <si>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</si>
  <si>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</si>
  <si>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</si>
  <si>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</si>
  <si>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</si>
  <si>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</si>
  <si>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</si>
  <si>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</si>
  <si>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</si>
  <si>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</si>
  <si>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</si>
  <si>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</si>
  <si>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</si>
  <si>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</si>
  <si>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</si>
  <si>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</si>
  <si>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</si>
  <si>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</si>
  <si>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</si>
  <si>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</si>
  <si>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</si>
  <si>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</si>
  <si>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</si>
  <si>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</si>
  <si>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</si>
  <si>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</si>
  <si>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</si>
  <si>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</si>
  <si>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</si>
  <si>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</si>
  <si>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</si>
  <si>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</si>
  <si>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</si>
  <si>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</si>
  <si>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</si>
  <si>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</si>
  <si>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</si>
  <si>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</si>
  <si>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</si>
  <si>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</si>
  <si>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</si>
  <si>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</si>
  <si>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</si>
  <si>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</si>
  <si>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</si>
  <si>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</si>
  <si>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</si>
  <si>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</si>
  <si>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</si>
  <si>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</si>
  <si>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</si>
  <si>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</si>
  <si>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</si>
  <si>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</si>
  <si>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</si>
  <si>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</si>
  <si>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</si>
  <si>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</si>
  <si>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</si>
  <si>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</si>
  <si>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</si>
  <si>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</si>
  <si>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</si>
  <si>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</si>
  <si>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</si>
  <si>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</si>
  <si>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</si>
  <si>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</si>
  <si>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</si>
  <si>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</si>
  <si>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</si>
  <si>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</si>
  <si>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</si>
  <si>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</si>
  <si>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</si>
  <si>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</si>
  <si>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</si>
  <si>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</si>
  <si>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</si>
  <si>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</si>
  <si>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</si>
  <si>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</si>
  <si>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</si>
  <si>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</si>
  <si>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</si>
  <si>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</si>
  <si>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</si>
  <si>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</si>
  <si>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</si>
  <si>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</si>
  <si>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</si>
  <si>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</si>
  <si>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</si>
  <si>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</si>
  <si>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</si>
  <si>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</si>
  <si>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</si>
  <si>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</si>
  <si>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</si>
  <si>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</si>
  <si>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</si>
  <si>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</si>
  <si>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</si>
  <si>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</si>
  <si>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</si>
  <si>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</si>
  <si>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</si>
  <si>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</si>
  <si>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</si>
  <si>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</si>
  <si>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</si>
  <si>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</si>
  <si>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</si>
  <si>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</si>
  <si>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</si>
  <si>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</si>
  <si>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</si>
  <si>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</si>
  <si>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</si>
  <si>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</si>
  <si>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</si>
  <si>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</si>
  <si>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</si>
  <si>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</si>
  <si>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</si>
  <si>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</si>
  <si>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</si>
  <si>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</si>
  <si>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</si>
  <si>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</si>
  <si>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</si>
  <si>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</si>
  <si>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</si>
  <si>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</si>
  <si>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</si>
  <si>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</si>
  <si>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</si>
  <si>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</si>
  <si>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</si>
  <si>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</si>
  <si>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</si>
  <si>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</si>
  <si>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</si>
  <si>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</si>
  <si>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</si>
  <si>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</si>
  <si>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</si>
  <si>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</si>
  <si>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</si>
  <si>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</si>
  <si>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</si>
  <si>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</si>
  <si>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</si>
  <si>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</si>
  <si>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</si>
  <si>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</si>
  <si>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</si>
  <si>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</si>
  <si>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</si>
  <si>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</si>
  <si>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</si>
  <si>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</si>
  <si>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</si>
  <si>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</si>
  <si>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</si>
  <si>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</si>
  <si>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</si>
  <si>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</si>
  <si>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</si>
  <si>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</si>
  <si>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</si>
  <si>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</si>
  <si>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</si>
  <si>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</si>
  <si>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</si>
  <si>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</si>
  <si>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</si>
  <si>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</si>
  <si>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</si>
  <si>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</si>
  <si>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</si>
  <si>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</si>
  <si>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</si>
  <si>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</si>
  <si>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</si>
  <si>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</si>
  <si>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</si>
  <si>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</si>
  <si>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</si>
  <si>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</si>
  <si>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</si>
  <si>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</si>
  <si>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</si>
  <si>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</si>
  <si>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</si>
  <si>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</si>
  <si>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</si>
  <si>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</si>
  <si>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</si>
  <si>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</si>
  <si>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</si>
  <si>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</si>
  <si>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</si>
  <si>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</si>
  <si>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</si>
  <si>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</si>
  <si>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</si>
  <si>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</si>
  <si>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</si>
  <si>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</si>
  <si>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</si>
  <si>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</si>
  <si>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</si>
  <si>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</si>
  <si>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</si>
  <si>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</si>
  <si>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</si>
  <si>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</si>
  <si>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</si>
  <si>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</si>
  <si>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</si>
  <si>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</si>
  <si>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</si>
  <si>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</si>
  <si>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</si>
  <si>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</si>
  <si>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</si>
  <si>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</si>
  <si>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</si>
  <si>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</si>
  <si>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</si>
  <si>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</si>
  <si>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</si>
  <si>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</si>
  <si>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</si>
  <si>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</si>
  <si>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</si>
  <si>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</si>
  <si>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</si>
  <si>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</si>
  <si>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</si>
  <si>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</si>
  <si>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</si>
  <si>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</si>
  <si>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</si>
  <si>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</si>
  <si>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</si>
  <si>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</si>
  <si>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</si>
  <si>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</si>
  <si>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</si>
  <si>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</si>
  <si>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</si>
  <si>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</si>
  <si>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</si>
  <si>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</si>
  <si>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</si>
  <si>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</si>
  <si>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</si>
  <si>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</si>
  <si>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</si>
  <si>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</si>
  <si>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</si>
  <si>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</si>
  <si>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</si>
  <si>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</si>
  <si>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</si>
  <si>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</si>
  <si>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</si>
  <si>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</si>
  <si>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</si>
  <si>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</si>
  <si>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</si>
  <si>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</si>
  <si>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</si>
  <si>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</si>
  <si>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</si>
  <si>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</si>
  <si>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</si>
  <si>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</si>
  <si>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</si>
  <si>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</si>
  <si>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</si>
  <si>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</si>
  <si>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</si>
  <si>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</si>
  <si>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</si>
  <si>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</si>
  <si>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</si>
  <si>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</si>
  <si>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</si>
  <si>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</si>
  <si>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</si>
  <si>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</si>
  <si>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</si>
  <si>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</si>
  <si>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</si>
  <si>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</si>
  <si>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</si>
  <si>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</si>
  <si>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</si>
  <si>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</si>
  <si>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</si>
  <si>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</si>
  <si>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</si>
  <si>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</si>
  <si>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</si>
  <si>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</si>
  <si>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</si>
  <si>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</si>
  <si>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</si>
  <si>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</si>
  <si>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</si>
  <si>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</si>
  <si>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</si>
  <si>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</si>
  <si>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</si>
  <si>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</si>
  <si>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</si>
  <si>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</si>
  <si>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</si>
  <si>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</si>
  <si>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</si>
  <si>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</si>
  <si>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</si>
  <si>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</si>
  <si>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</si>
  <si>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</si>
  <si>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</si>
  <si>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</si>
  <si>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</si>
  <si>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</si>
  <si>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</si>
  <si>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</si>
  <si>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</si>
  <si>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</si>
  <si>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</si>
  <si>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</si>
  <si>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</si>
  <si>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</si>
  <si>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</si>
  <si>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</si>
  <si>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</si>
  <si>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</si>
  <si>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</si>
  <si>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</si>
  <si>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</si>
  <si>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</si>
  <si>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</si>
  <si>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</si>
  <si>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</si>
  <si>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</si>
  <si>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</si>
  <si>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</si>
  <si>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</si>
  <si>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</si>
  <si>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</si>
  <si>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</si>
  <si>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</si>
  <si>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</si>
  <si>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</si>
  <si>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</si>
  <si>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</si>
  <si>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</si>
  <si>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</si>
  <si>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</si>
  <si>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</si>
  <si>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</si>
  <si>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</si>
  <si>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</si>
  <si>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</si>
  <si>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</si>
  <si>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</si>
  <si>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</si>
  <si>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</si>
  <si>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</si>
  <si>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</si>
  <si>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</si>
  <si>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</si>
  <si>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</si>
  <si>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</si>
  <si>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</si>
  <si>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</si>
  <si>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</si>
  <si>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</si>
  <si>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</si>
  <si>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</si>
  <si>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</si>
  <si>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</si>
  <si>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</si>
  <si>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</si>
  <si>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</si>
  <si>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</si>
  <si>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</si>
  <si>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</si>
  <si>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</si>
  <si>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</si>
  <si>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</si>
  <si>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</si>
  <si>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</si>
  <si>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</si>
  <si>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</si>
  <si>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</si>
  <si>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</si>
  <si>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</si>
  <si>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</si>
  <si>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</si>
  <si>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</si>
  <si>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</si>
  <si>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</si>
  <si>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</si>
  <si>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</si>
  <si>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</si>
  <si>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</si>
  <si>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</si>
  <si>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</si>
  <si>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</si>
  <si>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</si>
  <si>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</si>
  <si>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</si>
  <si>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</si>
  <si>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</si>
  <si>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</si>
  <si>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</si>
  <si>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</si>
  <si>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</si>
  <si>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</si>
  <si>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</si>
  <si>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</si>
  <si>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</si>
  <si>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</si>
  <si>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</si>
  <si>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</si>
  <si>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</si>
  <si>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</si>
  <si>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</si>
  <si>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</si>
  <si>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</si>
  <si>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</si>
  <si>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</si>
  <si>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</si>
  <si>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</si>
  <si>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</si>
  <si>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</si>
  <si>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</si>
  <si>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</si>
  <si>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</si>
  <si>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</si>
  <si>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</si>
  <si>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</si>
  <si>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</si>
  <si>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</si>
  <si>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</si>
  <si>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</si>
  <si>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</si>
  <si>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</si>
  <si>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</si>
  <si>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</si>
  <si>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</si>
  <si>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</si>
  <si>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</si>
  <si>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</si>
  <si>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</si>
  <si>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</si>
  <si>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</si>
  <si>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</si>
  <si>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</si>
  <si>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</si>
  <si>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</si>
  <si>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</si>
  <si>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</si>
  <si>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</si>
  <si>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</si>
  <si>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</si>
  <si>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</si>
  <si>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</si>
  <si>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</si>
  <si>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</si>
  <si>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</si>
  <si>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</si>
  <si>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</si>
  <si>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</si>
  <si>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</si>
  <si>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</si>
  <si>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</si>
  <si>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</si>
  <si>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</si>
  <si>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</si>
  <si>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</si>
  <si>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</si>
  <si>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</si>
  <si>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</si>
  <si>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</si>
  <si>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</si>
  <si>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</si>
  <si>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</si>
  <si>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</si>
  <si>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</si>
  <si>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</si>
  <si>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</si>
  <si>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</si>
  <si>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</si>
  <si>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</si>
  <si>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</si>
  <si>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</si>
  <si>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</si>
  <si>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</si>
  <si>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</si>
  <si>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</si>
  <si>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</si>
  <si>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</si>
  <si>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</si>
  <si>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</si>
  <si>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</si>
  <si>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</si>
  <si>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</si>
  <si>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</si>
  <si>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</si>
  <si>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</si>
  <si>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</si>
  <si>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</si>
  <si>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</si>
  <si>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</si>
  <si>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</si>
  <si>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</si>
  <si>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</si>
  <si>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</si>
  <si>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</si>
  <si>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</si>
  <si>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</si>
  <si>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</si>
  <si>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</si>
  <si>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</si>
  <si>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</si>
  <si>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</si>
  <si>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</si>
  <si>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</si>
  <si>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</si>
  <si>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</si>
  <si>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</si>
  <si>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</si>
  <si>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</si>
  <si>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</si>
  <si>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</si>
  <si>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</si>
  <si>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</si>
  <si>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</si>
  <si>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</si>
  <si>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</si>
  <si>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</si>
  <si>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</si>
  <si>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</si>
  <si>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</si>
  <si>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</si>
  <si>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</si>
  <si>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</si>
  <si>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</si>
  <si>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</si>
  <si>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</si>
  <si>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</si>
  <si>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</si>
  <si>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</si>
  <si>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</si>
  <si>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</si>
  <si>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</si>
  <si>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</si>
  <si>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</si>
  <si>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</si>
  <si>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</si>
  <si>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</si>
  <si>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</si>
  <si>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</si>
  <si>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</si>
  <si>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</si>
  <si>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</si>
  <si>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</si>
  <si>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</si>
  <si>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</si>
  <si>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</si>
  <si>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</si>
  <si>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</si>
  <si>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</si>
  <si>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</si>
  <si>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</si>
  <si>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</si>
  <si>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</si>
  <si>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</si>
  <si>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</si>
  <si>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</si>
  <si>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</si>
  <si>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</si>
  <si>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</si>
  <si>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</si>
  <si>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</si>
  <si>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</si>
  <si>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</si>
  <si>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</si>
  <si>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</si>
  <si>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</si>
  <si>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</si>
  <si>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</si>
  <si>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</si>
  <si>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</si>
  <si>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</si>
  <si>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</si>
  <si>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</si>
  <si>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</si>
  <si>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</si>
  <si>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</si>
  <si>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</si>
  <si>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</si>
  <si>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</si>
  <si>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</si>
  <si>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</si>
  <si>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</si>
  <si>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</si>
  <si>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</si>
  <si>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</si>
  <si>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</si>
  <si>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</si>
  <si>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</si>
  <si>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</si>
  <si>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</si>
  <si>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</si>
  <si>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</si>
  <si>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</si>
  <si>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</si>
  <si>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</si>
  <si>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</si>
  <si>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</si>
  <si>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</si>
  <si>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</si>
  <si>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</si>
  <si>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</si>
  <si>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</si>
  <si>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</si>
  <si>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</si>
  <si>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</si>
  <si>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</si>
  <si>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</si>
  <si>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</si>
  <si>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</si>
  <si>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</si>
  <si>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</si>
  <si>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</si>
  <si>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</si>
  <si>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</si>
  <si>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</si>
  <si>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</si>
  <si>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</si>
  <si>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</si>
  <si>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</si>
  <si>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</si>
  <si>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</si>
  <si>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</si>
  <si>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</si>
  <si>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</si>
  <si>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</si>
  <si>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</si>
  <si>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</si>
  <si>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</si>
  <si>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</si>
  <si>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</si>
  <si>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</si>
  <si>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</si>
  <si>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</si>
  <si>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</si>
  <si>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</si>
  <si>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</si>
  <si>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</si>
  <si>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</si>
  <si>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</si>
  <si>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</si>
  <si>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</si>
  <si>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</si>
  <si>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</si>
  <si>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</si>
  <si>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</si>
  <si>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</si>
  <si>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</si>
  <si>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</si>
  <si>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</si>
  <si>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</si>
  <si>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</si>
  <si>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</si>
  <si>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</si>
  <si>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</si>
  <si>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</si>
  <si>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</si>
  <si>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</si>
  <si>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</si>
  <si>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</si>
  <si>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</si>
  <si>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</si>
  <si>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</si>
  <si>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</si>
  <si>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</si>
  <si>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</si>
  <si>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</si>
  <si>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</si>
  <si>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</si>
  <si>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</si>
  <si>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</si>
  <si>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</si>
  <si>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</si>
  <si>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</si>
  <si>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</si>
  <si>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</si>
  <si>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</si>
  <si>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</si>
  <si>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</si>
  <si>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</si>
  <si>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</si>
  <si>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</si>
  <si>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</si>
  <si>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</si>
  <si>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</si>
  <si>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</si>
  <si>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</si>
  <si>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</si>
  <si>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</si>
  <si>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</si>
  <si>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</si>
  <si>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</si>
  <si>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</si>
  <si>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</si>
  <si>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</si>
  <si>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</si>
  <si>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</si>
  <si>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</si>
  <si>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</si>
  <si>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</si>
  <si>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</si>
  <si>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</si>
  <si>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</si>
  <si>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</si>
  <si>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</si>
  <si>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</si>
  <si>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</si>
  <si>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</si>
  <si>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</si>
  <si>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</si>
  <si>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</si>
  <si>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</si>
  <si>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</si>
  <si>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</si>
  <si>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</si>
  <si>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</si>
  <si>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</si>
  <si>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</si>
  <si>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</si>
  <si>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</si>
  <si>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</si>
  <si>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</si>
  <si>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</si>
  <si>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</si>
  <si>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</si>
  <si>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</si>
  <si>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</si>
  <si>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</si>
  <si>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</si>
  <si>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</si>
  <si>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</si>
  <si>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</si>
  <si>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</si>
  <si>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</si>
  <si>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</si>
  <si>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</si>
  <si>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</si>
  <si>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</si>
  <si>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</si>
  <si>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</si>
  <si>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</si>
  <si>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</si>
  <si>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</si>
  <si>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</si>
  <si>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</si>
  <si>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</si>
  <si>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</si>
  <si>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</si>
  <si>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</si>
  <si>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</si>
  <si>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</si>
  <si>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</si>
  <si>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</si>
  <si>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</si>
  <si>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</si>
  <si>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</si>
  <si>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</si>
  <si>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</si>
  <si>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</si>
  <si>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</si>
  <si>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</si>
  <si>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</si>
  <si>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</si>
  <si>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</si>
  <si>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</si>
  <si>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</si>
  <si>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</si>
  <si>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</si>
  <si>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</si>
  <si>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</si>
  <si>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</si>
  <si>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</si>
  <si>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</si>
  <si>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</si>
  <si>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</si>
  <si>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</si>
  <si>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</si>
  <si>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</si>
  <si>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</si>
  <si>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</si>
  <si>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</si>
  <si>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</si>
  <si>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</si>
  <si>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</si>
  <si>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</si>
  <si>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</si>
  <si>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</si>
  <si>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</si>
  <si>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</si>
  <si>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</si>
  <si>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</si>
  <si>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</si>
  <si>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</si>
  <si>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</si>
  <si>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</si>
  <si>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</si>
  <si>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</si>
  <si>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</si>
  <si>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</si>
  <si>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</si>
  <si>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</si>
  <si>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</si>
  <si>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</si>
  <si>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</si>
  <si>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</si>
  <si>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</si>
  <si>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</si>
  <si>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</si>
  <si>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</si>
  <si>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</si>
  <si>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</si>
  <si>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</si>
  <si>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</si>
  <si>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</si>
  <si>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</si>
  <si>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</si>
  <si>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</si>
  <si>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</si>
  <si>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</si>
  <si>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</si>
  <si>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</si>
  <si>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</si>
  <si>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</si>
  <si>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</si>
  <si>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</si>
  <si>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</si>
  <si>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</si>
  <si>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</si>
  <si>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</si>
  <si>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</si>
  <si>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</si>
  <si>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</si>
  <si>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</si>
  <si>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</si>
  <si>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</si>
  <si>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</si>
  <si>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</si>
  <si>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</si>
  <si>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</si>
  <si>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</si>
  <si>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</si>
  <si>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</si>
  <si>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</si>
  <si>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</si>
  <si>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</si>
  <si>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</si>
  <si>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</si>
  <si>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</si>
  <si>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</si>
  <si>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</si>
  <si>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</si>
  <si>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</si>
  <si>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</si>
  <si>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</si>
  <si>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</si>
  <si>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</si>
  <si>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</si>
  <si>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</si>
  <si>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</si>
  <si>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</si>
  <si>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</si>
  <si>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</si>
  <si>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</si>
  <si>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</si>
  <si>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</si>
  <si>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</si>
  <si>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</si>
  <si>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</si>
  <si>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</si>
  <si>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</si>
  <si>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</si>
  <si>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</si>
  <si>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</si>
  <si>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</si>
  <si>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</si>
  <si>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</si>
  <si>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</si>
  <si>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</si>
  <si>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</si>
  <si>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</si>
  <si>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</si>
  <si>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</si>
  <si>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</si>
  <si>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</si>
  <si>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</si>
  <si>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</si>
  <si>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</si>
  <si>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</si>
  <si>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</si>
  <si>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</si>
  <si>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</si>
  <si>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</si>
  <si>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</si>
  <si>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</si>
  <si>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</si>
  <si>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</si>
  <si>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</si>
  <si>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</si>
  <si>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</si>
  <si>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</si>
  <si>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</si>
  <si>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</si>
  <si>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</si>
  <si>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</si>
  <si>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</si>
  <si>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</si>
  <si>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</si>
  <si>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</si>
  <si>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</si>
  <si>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</si>
  <si>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</si>
  <si>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</si>
  <si>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</si>
  <si>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</si>
  <si>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</si>
  <si>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</si>
  <si>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</si>
  <si>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</si>
  <si>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</si>
  <si>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</si>
  <si>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</si>
  <si>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</si>
  <si>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</si>
  <si>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</si>
  <si>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</si>
  <si>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</si>
  <si>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</si>
  <si>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</si>
  <si>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</si>
  <si>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</si>
  <si>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</si>
  <si>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</si>
  <si>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</si>
  <si>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</si>
  <si>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</si>
  <si>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</si>
  <si>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</si>
  <si>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</si>
  <si>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</si>
  <si>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</si>
  <si>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</si>
  <si>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</si>
  <si>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</si>
  <si>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</si>
  <si>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</si>
  <si>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</si>
  <si>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</si>
  <si>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</si>
  <si>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</si>
  <si>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</si>
  <si>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</si>
  <si>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</si>
  <si>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</si>
  <si>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</si>
  <si>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</si>
  <si>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</si>
  <si>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</si>
  <si>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</si>
  <si>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</si>
  <si>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</si>
  <si>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</si>
  <si>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</si>
  <si>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</si>
  <si>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</si>
  <si>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</si>
  <si>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</si>
  <si>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</si>
  <si>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</si>
  <si>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</si>
  <si>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</si>
  <si>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</si>
  <si>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</si>
  <si>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</si>
  <si>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</si>
  <si>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</si>
  <si>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</si>
  <si>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</si>
  <si>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</si>
  <si>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</si>
  <si>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</si>
  <si>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</si>
  <si>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</si>
  <si>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</si>
  <si>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</si>
  <si>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</si>
  <si>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</si>
  <si>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</si>
  <si>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</si>
  <si>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</si>
  <si>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</si>
  <si>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</si>
  <si>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</si>
  <si>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</si>
  <si>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</si>
  <si>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</si>
  <si>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</si>
  <si>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</si>
  <si>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</si>
  <si>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</si>
  <si>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</si>
  <si>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</si>
  <si>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</si>
  <si>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</si>
  <si>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</si>
  <si>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</si>
  <si>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</si>
  <si>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</si>
  <si>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</si>
  <si>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</si>
  <si>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</si>
  <si>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</si>
  <si>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</si>
  <si>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</si>
  <si>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</si>
  <si>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</si>
  <si>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</si>
  <si>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</si>
  <si>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</si>
  <si>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</si>
  <si>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</si>
  <si>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</si>
  <si>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</si>
  <si>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</si>
  <si>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</si>
  <si>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</si>
  <si>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</si>
  <si>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</si>
  <si>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</si>
  <si>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</si>
  <si>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</si>
  <si>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</si>
  <si>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</si>
  <si>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</si>
  <si>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</si>
  <si>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</si>
  <si>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</si>
  <si>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</si>
  <si>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</si>
  <si>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</si>
  <si>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</si>
  <si>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</si>
  <si>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</si>
  <si>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</si>
  <si>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</si>
  <si>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</si>
  <si>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</si>
  <si>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</si>
  <si>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</si>
  <si>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</si>
  <si>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</si>
  <si>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</si>
  <si>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</si>
  <si>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</si>
  <si>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</si>
  <si>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</si>
  <si>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</si>
  <si>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</si>
  <si>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</si>
  <si>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</si>
  <si>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</si>
  <si>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</si>
  <si>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</si>
  <si>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</si>
  <si>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</si>
  <si>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</si>
  <si>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</si>
  <si>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</si>
  <si>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</si>
  <si>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</si>
  <si>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</si>
  <si>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</si>
  <si>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</si>
  <si>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</si>
  <si>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</si>
  <si>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</si>
  <si>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</si>
  <si>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</si>
  <si>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</si>
  <si>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</si>
  <si>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</si>
  <si>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</si>
  <si>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</si>
  <si>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</si>
  <si>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</si>
  <si>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</si>
  <si>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</si>
  <si>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</si>
  <si>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</si>
  <si>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</si>
  <si>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</si>
  <si>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</si>
  <si>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</si>
  <si>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</si>
  <si>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</si>
  <si>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</si>
  <si>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</si>
  <si>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</si>
  <si>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</si>
  <si>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</si>
  <si>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</si>
  <si>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</si>
  <si>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</si>
  <si>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</si>
  <si>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</si>
  <si>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</si>
  <si>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</si>
  <si>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</si>
  <si>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</si>
  <si>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</si>
  <si>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</si>
  <si>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</si>
  <si>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</si>
  <si>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</si>
  <si>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</si>
  <si>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</si>
  <si>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</si>
  <si>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</si>
  <si>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</si>
  <si>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</si>
  <si>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</si>
  <si>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</si>
  <si>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</si>
  <si>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</si>
  <si>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</si>
  <si>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</si>
  <si>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</si>
  <si>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</si>
  <si>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</si>
  <si>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</si>
  <si>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</si>
  <si>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</si>
  <si>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</si>
  <si>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</si>
  <si>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</si>
  <si>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</si>
  <si>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</si>
  <si>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</si>
  <si>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</si>
  <si>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</si>
  <si>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</si>
  <si>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</si>
  <si>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</si>
  <si>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</si>
  <si>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</si>
  <si>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</si>
  <si>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</si>
  <si>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</si>
  <si>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</si>
  <si>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</si>
  <si>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</si>
  <si>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</si>
  <si>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</si>
  <si>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</si>
  <si>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</si>
  <si>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</si>
  <si>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</si>
  <si>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</si>
  <si>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</si>
  <si>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</si>
  <si>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</si>
  <si>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</si>
  <si>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</si>
  <si>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</si>
  <si>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</si>
  <si>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</si>
  <si>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</si>
  <si>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</si>
  <si>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</si>
  <si>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</si>
  <si>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</si>
  <si>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</si>
  <si>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</si>
  <si>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</si>
  <si>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</si>
  <si>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</si>
  <si>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</si>
  <si>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</si>
  <si>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</si>
  <si>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</si>
  <si>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</si>
  <si>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</si>
  <si>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</si>
  <si>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</si>
  <si>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</si>
  <si>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</si>
  <si>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</si>
  <si>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</si>
  <si>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</si>
  <si>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</si>
  <si>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</si>
  <si>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</si>
  <si>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</si>
  <si>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</si>
  <si>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</si>
  <si>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</si>
  <si>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</si>
  <si>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</si>
  <si>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</si>
  <si>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</si>
  <si>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</si>
  <si>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</si>
  <si>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</si>
  <si>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</si>
  <si>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</si>
  <si>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</si>
  <si>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</si>
  <si>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</si>
  <si>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</si>
  <si>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</si>
  <si>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</si>
  <si>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</si>
  <si>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</si>
  <si>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</si>
  <si>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</si>
  <si>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</si>
  <si>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</si>
  <si>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</si>
  <si>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</si>
  <si>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</si>
  <si>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</si>
  <si>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</si>
  <si>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</si>
  <si>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</si>
  <si>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</si>
  <si>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</si>
  <si>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</si>
  <si>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</si>
  <si>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</si>
  <si>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</si>
  <si>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</si>
  <si>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</si>
  <si>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</si>
  <si>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</si>
  <si>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</si>
  <si>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</si>
  <si>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</si>
  <si>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</si>
  <si>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</si>
  <si>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</si>
  <si>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</si>
  <si>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</si>
  <si>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</si>
  <si>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</si>
  <si>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</si>
  <si>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</si>
  <si>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</si>
  <si>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</si>
  <si>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</si>
  <si>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</si>
  <si>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</si>
  <si>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</si>
  <si>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</si>
  <si>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</si>
  <si>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</si>
  <si>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</si>
  <si>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</si>
  <si>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</si>
  <si>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</si>
  <si>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</si>
  <si>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</si>
  <si>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</si>
  <si>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</si>
  <si>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</si>
  <si>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</si>
  <si>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</si>
  <si>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</si>
  <si>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</si>
  <si>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</si>
  <si>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</si>
  <si>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</si>
  <si>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</si>
  <si>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</si>
  <si>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</si>
  <si>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</si>
  <si>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</si>
  <si>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</si>
  <si>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</si>
  <si>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</si>
  <si>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</si>
  <si>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</si>
  <si>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</si>
  <si>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</si>
  <si>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</si>
  <si>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</si>
  <si>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</si>
  <si>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</si>
  <si>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</si>
  <si>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</si>
  <si>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</si>
  <si>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</si>
  <si>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</si>
  <si>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</si>
  <si>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</si>
  <si>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</si>
  <si>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</si>
  <si>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</si>
  <si>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</si>
  <si>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</si>
  <si>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</si>
  <si>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</si>
  <si>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</si>
  <si>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</si>
  <si>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</si>
  <si>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</si>
  <si>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</si>
  <si>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</si>
  <si>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</si>
  <si>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</si>
  <si>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</si>
  <si>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</si>
  <si>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</si>
  <si>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</si>
  <si>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</si>
  <si>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</si>
  <si>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</si>
  <si>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</si>
  <si>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</si>
  <si>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</si>
  <si>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</si>
  <si>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</si>
  <si>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</si>
  <si>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</si>
  <si>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</si>
  <si>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</si>
  <si>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</si>
  <si>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</si>
  <si>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</si>
  <si>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</si>
  <si>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</si>
  <si>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</si>
  <si>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</si>
  <si>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</si>
  <si>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</si>
  <si>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</si>
  <si>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</si>
  <si>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</si>
  <si>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</si>
  <si>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</si>
  <si>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</si>
  <si>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</si>
  <si>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</si>
  <si>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</si>
  <si>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</si>
  <si>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</si>
  <si>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</si>
  <si>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</si>
  <si>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</si>
  <si>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</si>
  <si>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</si>
  <si>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</si>
  <si>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</si>
  <si>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</si>
  <si>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</si>
  <si>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</si>
  <si>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</si>
  <si>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</si>
  <si>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</si>
  <si>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</si>
  <si>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</si>
  <si>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</si>
  <si>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</si>
  <si>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</si>
  <si>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</si>
  <si>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</si>
  <si>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</si>
  <si>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</si>
  <si>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</si>
  <si>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</si>
  <si>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</si>
  <si>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</si>
  <si>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</si>
  <si>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</si>
  <si>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</si>
  <si>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</si>
  <si>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</si>
  <si>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</si>
  <si>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</si>
  <si>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</si>
  <si>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</si>
  <si>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</si>
  <si>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</si>
  <si>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</si>
  <si>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</si>
  <si>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</si>
  <si>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</si>
  <si>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</si>
  <si>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</si>
  <si>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</si>
  <si>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</si>
  <si>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</si>
  <si>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</si>
  <si>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</si>
  <si>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</si>
  <si>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</si>
  <si>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</si>
  <si>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</si>
  <si>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</si>
  <si>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</si>
  <si>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</si>
  <si>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</si>
  <si>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</si>
  <si>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</si>
  <si>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</si>
  <si>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</si>
  <si>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</si>
  <si>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</si>
  <si>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</si>
  <si>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</si>
  <si>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</si>
  <si>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</si>
  <si>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</si>
  <si>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</si>
  <si>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</si>
  <si>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</si>
  <si>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</si>
  <si>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</si>
  <si>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</si>
  <si>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</si>
  <si>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</si>
  <si>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</si>
  <si>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</si>
  <si>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</si>
  <si>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</si>
  <si>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</si>
  <si>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</si>
  <si>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</si>
  <si>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</si>
  <si>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</si>
  <si>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</si>
  <si>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</si>
  <si>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</si>
  <si>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</si>
  <si>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</si>
  <si>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</si>
  <si>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</si>
  <si>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</si>
  <si>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</si>
  <si>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</si>
  <si>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</si>
  <si>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</si>
  <si>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</si>
  <si>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</si>
  <si>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</si>
  <si>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</si>
  <si>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</si>
  <si>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</si>
  <si>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</si>
  <si>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</si>
  <si>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</si>
  <si>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</si>
  <si>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</si>
  <si>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</si>
  <si>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</si>
  <si>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</si>
  <si>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</si>
  <si>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</si>
  <si>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</si>
  <si>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</si>
  <si>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</si>
  <si>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</si>
  <si>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</si>
  <si>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</si>
  <si>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</si>
  <si>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</si>
  <si>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</si>
  <si>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</si>
  <si>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</si>
  <si>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</si>
  <si>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</si>
  <si>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</si>
  <si>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</si>
  <si>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</si>
  <si>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</si>
  <si>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</si>
  <si>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</si>
  <si>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</si>
  <si>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</si>
  <si>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</si>
  <si>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</si>
  <si>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</si>
  <si>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</si>
  <si>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</si>
  <si>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</si>
  <si>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</si>
  <si>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</si>
  <si>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</si>
  <si>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</si>
  <si>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</si>
  <si>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</si>
  <si>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</si>
  <si>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</si>
  <si>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</si>
  <si>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</si>
  <si>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</si>
  <si>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</si>
  <si>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</si>
  <si>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</si>
  <si>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</si>
  <si>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</si>
  <si>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</si>
  <si>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</si>
  <si>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</si>
  <si>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</si>
  <si>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</si>
  <si>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</si>
  <si>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</si>
  <si>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</si>
  <si>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</si>
  <si>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</si>
  <si>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</si>
  <si>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</si>
  <si>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</si>
  <si>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</si>
  <si>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</si>
  <si>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</si>
  <si>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</si>
  <si>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</si>
  <si>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</si>
  <si>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</si>
  <si>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</si>
  <si>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</si>
  <si>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</si>
  <si>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</si>
  <si>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</si>
  <si>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</si>
  <si>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</si>
  <si>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</si>
  <si>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</si>
  <si>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</si>
  <si>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</si>
  <si>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</si>
  <si>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</si>
  <si>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</si>
  <si>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</si>
  <si>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</si>
  <si>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</si>
  <si>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</si>
  <si>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</si>
  <si>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</si>
  <si>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</si>
  <si>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</si>
  <si>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</si>
  <si>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</si>
  <si>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</si>
  <si>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</si>
  <si>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</si>
  <si>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</si>
  <si>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</si>
  <si>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</si>
  <si>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</si>
  <si>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</si>
  <si>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</si>
  <si>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</si>
  <si>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</si>
  <si>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</si>
  <si>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</si>
  <si>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</si>
  <si>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</si>
  <si>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</si>
  <si>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</si>
  <si>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</si>
  <si>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</si>
  <si>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</si>
  <si>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</si>
  <si>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</si>
  <si>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</si>
  <si>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</si>
  <si>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</si>
  <si>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</si>
  <si>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</si>
  <si>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</si>
  <si>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</si>
  <si>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</si>
  <si>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</si>
  <si>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</si>
  <si>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</si>
  <si>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</si>
  <si>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</si>
  <si>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</si>
  <si>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</si>
  <si>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</si>
  <si>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</si>
  <si>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</si>
  <si>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</si>
  <si>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</si>
  <si>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</si>
  <si>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</si>
  <si>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</si>
  <si>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</si>
  <si>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</si>
  <si>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</si>
  <si>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</si>
  <si>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</si>
  <si>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</si>
  <si>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</si>
  <si>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</si>
  <si>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</si>
  <si>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</si>
  <si>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</si>
  <si>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</si>
  <si>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</si>
  <si>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</si>
  <si>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</si>
  <si>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</si>
  <si>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</si>
  <si>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</si>
  <si>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</si>
  <si>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</si>
  <si>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</si>
  <si>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</si>
  <si>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</si>
  <si>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</si>
  <si>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</si>
  <si>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</si>
  <si>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</si>
  <si>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</si>
  <si>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</si>
  <si>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</si>
  <si>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</si>
  <si>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</si>
  <si>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</si>
  <si>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</si>
  <si>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</si>
  <si>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</si>
  <si>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</si>
  <si>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</si>
  <si>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</si>
  <si>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</si>
  <si>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</si>
  <si>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</si>
  <si>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</si>
  <si>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</si>
  <si>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</si>
  <si>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</si>
  <si>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</si>
  <si>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</si>
  <si>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</si>
  <si>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</si>
  <si>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</si>
  <si>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</si>
  <si>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</si>
  <si>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</si>
  <si>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</si>
  <si>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</si>
  <si>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</si>
  <si>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</si>
  <si>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</si>
  <si>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</si>
  <si>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</si>
  <si>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</si>
  <si>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</si>
  <si>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</si>
  <si>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</si>
  <si>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</si>
  <si>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</si>
  <si>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</si>
  <si>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</si>
  <si>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</si>
  <si>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</si>
  <si>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</si>
  <si>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</si>
  <si>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</si>
  <si>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</si>
  <si>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</si>
  <si>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</si>
  <si>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</si>
  <si>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</si>
  <si>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</si>
  <si>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</si>
  <si>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</si>
  <si>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</si>
  <si>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</si>
  <si>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</si>
  <si>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</si>
  <si>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</si>
  <si>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</si>
  <si>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</si>
  <si>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</si>
  <si>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</si>
  <si>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</si>
  <si>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</si>
  <si>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</si>
  <si>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</si>
  <si>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</si>
  <si>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</si>
  <si>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</si>
  <si>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</si>
  <si>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</si>
  <si>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</si>
  <si>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</si>
  <si>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</si>
  <si>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</si>
  <si>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</si>
  <si>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</si>
  <si>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</si>
  <si>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</si>
  <si>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</si>
  <si>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</si>
  <si>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</si>
  <si>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</si>
  <si>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</si>
  <si>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</si>
  <si>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</si>
  <si>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</si>
  <si>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</si>
  <si>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</si>
  <si>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</si>
  <si>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</si>
  <si>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</si>
  <si>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</si>
  <si>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</si>
  <si>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</si>
  <si>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</si>
  <si>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</si>
  <si>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</si>
  <si>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</si>
  <si>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</si>
  <si>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</si>
  <si>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</si>
  <si>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</si>
  <si>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</si>
  <si>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</si>
  <si>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</si>
  <si>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</si>
  <si>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</si>
  <si>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</si>
  <si>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</si>
  <si>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</si>
  <si>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</si>
  <si>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</si>
  <si>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</si>
  <si>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</si>
  <si>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</si>
  <si>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</si>
  <si>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</si>
  <si>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</si>
  <si>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</si>
  <si>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</si>
  <si>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</si>
  <si>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</si>
  <si>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</si>
  <si>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</si>
  <si>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</si>
  <si>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</si>
  <si>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</si>
  <si>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</si>
  <si>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</si>
  <si>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</si>
  <si>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</si>
  <si>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</si>
  <si>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</si>
  <si>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</si>
  <si>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</si>
  <si>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</si>
  <si>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</si>
  <si>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</si>
  <si>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</si>
  <si>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</si>
  <si>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</si>
  <si>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</si>
  <si>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</si>
  <si>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</si>
  <si>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</si>
  <si>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</si>
  <si>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</si>
  <si>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</si>
  <si>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</si>
  <si>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</si>
  <si>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</si>
  <si>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</si>
  <si>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</si>
  <si>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</si>
  <si>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</si>
  <si>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</si>
  <si>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</si>
  <si>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</si>
  <si>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</si>
  <si>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</si>
  <si>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</si>
  <si>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</si>
  <si>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</si>
  <si>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</si>
  <si>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</si>
  <si>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</si>
  <si>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</si>
  <si>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</si>
  <si>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</si>
  <si>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</si>
  <si>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</si>
  <si>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</si>
  <si>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</si>
  <si>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</si>
  <si>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</si>
  <si>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</si>
  <si>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</si>
  <si>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</si>
  <si>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</si>
  <si>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</si>
  <si>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</si>
  <si>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</si>
  <si>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</si>
  <si>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</si>
  <si>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</si>
  <si>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</si>
  <si>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</si>
  <si>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</si>
  <si>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</si>
  <si>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</si>
  <si>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</si>
  <si>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</si>
  <si>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</si>
  <si>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</si>
  <si>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</si>
  <si>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</si>
  <si>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</si>
  <si>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</si>
  <si>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</si>
  <si>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</si>
  <si>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</si>
  <si>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</si>
  <si>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</si>
  <si>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</si>
  <si>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</si>
  <si>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</si>
  <si>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</si>
  <si>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</si>
  <si>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</si>
  <si>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</si>
  <si>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</si>
  <si>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</si>
  <si>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</si>
  <si>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</si>
  <si>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</si>
  <si>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</si>
  <si>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</si>
  <si>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</si>
  <si>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</si>
  <si>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</si>
  <si>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</si>
  <si>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</si>
  <si>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</si>
  <si>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</si>
  <si>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</si>
  <si>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</si>
  <si>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</si>
  <si>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</si>
  <si>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</si>
  <si>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</si>
  <si>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</si>
  <si>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</si>
  <si>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</si>
  <si>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</si>
  <si>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</si>
  <si>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</si>
  <si>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</si>
  <si>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</si>
  <si>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</si>
  <si>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</si>
  <si>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</si>
  <si>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</si>
  <si>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</si>
  <si>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</si>
  <si>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</si>
  <si>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</si>
  <si>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</si>
  <si>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</si>
  <si>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</si>
  <si>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</si>
  <si>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</si>
  <si>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</si>
  <si>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</si>
  <si>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</si>
  <si>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</si>
  <si>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</si>
  <si>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</si>
  <si>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</si>
  <si>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</si>
  <si>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</si>
  <si>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</si>
  <si>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</si>
  <si>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</si>
  <si>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</si>
  <si>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</si>
  <si>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</si>
  <si>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</si>
  <si>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</si>
  <si>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</si>
  <si>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</si>
  <si>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</si>
  <si>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</si>
  <si>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</si>
  <si>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</si>
  <si>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</si>
  <si>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</si>
  <si>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</si>
  <si>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</si>
  <si>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</si>
  <si>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</si>
  <si>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</si>
  <si>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</si>
  <si>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</si>
  <si>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</si>
  <si>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</si>
  <si>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</si>
  <si>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</si>
  <si>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</si>
  <si>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</si>
  <si>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</si>
  <si>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</si>
  <si>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</si>
  <si>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</si>
  <si>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</si>
  <si>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</si>
  <si>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</si>
  <si>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</si>
  <si>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</si>
  <si>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</si>
  <si>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</si>
  <si>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</si>
  <si>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</si>
  <si>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</si>
  <si>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</si>
  <si>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</si>
  <si>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</si>
  <si>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</si>
  <si>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</si>
  <si>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</si>
  <si>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</si>
  <si>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</si>
  <si>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</si>
  <si>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</si>
  <si>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</si>
  <si>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</si>
  <si>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</si>
  <si>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</si>
  <si>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</si>
  <si>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</si>
  <si>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</si>
  <si>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</si>
  <si>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</si>
  <si>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</si>
  <si>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</si>
  <si>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</si>
  <si>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</si>
  <si>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</si>
  <si>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</si>
  <si>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</si>
  <si>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</si>
  <si>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</si>
  <si>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</si>
  <si>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</si>
  <si>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</si>
  <si>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</si>
  <si>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</si>
  <si>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</si>
  <si>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</si>
  <si>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</si>
  <si>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</si>
  <si>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</si>
  <si>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</si>
  <si>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</si>
  <si>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</si>
  <si>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</si>
  <si>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</si>
  <si>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</si>
  <si>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</si>
  <si>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</si>
  <si>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</si>
  <si>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</si>
  <si>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</si>
  <si>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</si>
  <si>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</si>
  <si>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</si>
  <si>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</si>
  <si>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</si>
  <si>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</si>
  <si>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</si>
  <si>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</si>
  <si>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</si>
  <si>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</si>
  <si>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</si>
  <si>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</si>
  <si>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</si>
  <si>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</si>
  <si>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</si>
  <si>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</si>
  <si>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</si>
  <si>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</si>
  <si>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</si>
  <si>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</si>
  <si>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</si>
  <si>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</si>
  <si>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</si>
  <si>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</si>
  <si>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</si>
  <si>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</si>
  <si>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</si>
  <si>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</si>
  <si>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</si>
  <si>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</si>
  <si>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</si>
  <si>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</si>
  <si>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</si>
  <si>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</si>
  <si>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</si>
  <si>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</si>
  <si>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</si>
  <si>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</si>
  <si>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</si>
  <si>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</si>
  <si>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</si>
  <si>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</si>
  <si>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</si>
  <si>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</si>
  <si>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</si>
  <si>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</si>
  <si>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</si>
  <si>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</si>
  <si>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</si>
  <si>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</si>
  <si>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</si>
  <si>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</si>
  <si>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</si>
  <si>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</si>
  <si>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</si>
  <si>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</si>
  <si>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</si>
  <si>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</si>
  <si>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</si>
  <si>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</si>
  <si>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</si>
  <si>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</si>
  <si>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</si>
  <si>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</si>
  <si>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</si>
  <si>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</si>
  <si>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</si>
  <si>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</si>
  <si>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</si>
  <si>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</si>
  <si>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</si>
  <si>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</si>
  <si>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</si>
  <si>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</si>
  <si>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</si>
  <si>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</si>
  <si>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</si>
  <si>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</si>
  <si>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</si>
  <si>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</si>
  <si>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</si>
  <si>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</si>
  <si>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</si>
  <si>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</si>
  <si>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</si>
  <si>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</si>
  <si>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</si>
  <si>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</si>
  <si>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</si>
  <si>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</si>
  <si>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</si>
  <si>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</si>
  <si>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</si>
  <si>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</si>
  <si>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</si>
  <si>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</si>
  <si>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</si>
  <si>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</si>
  <si>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</si>
  <si>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</si>
  <si>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</si>
  <si>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</si>
  <si>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</si>
  <si>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</si>
  <si>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</si>
  <si>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</si>
  <si>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</si>
  <si>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</si>
  <si>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</si>
  <si>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</si>
  <si>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</si>
  <si>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</si>
  <si>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</si>
  <si>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</si>
  <si>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</si>
  <si>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</si>
  <si>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</si>
  <si>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</si>
  <si>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</si>
  <si>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</si>
  <si>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</si>
  <si>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</si>
  <si>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</si>
  <si>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</si>
  <si>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</si>
  <si>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</si>
  <si>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</si>
  <si>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</si>
  <si>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</si>
  <si>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</si>
  <si>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</si>
  <si>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</si>
  <si>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</si>
  <si>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</si>
  <si>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</si>
  <si>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</si>
  <si>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</si>
  <si>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</si>
  <si>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</si>
  <si>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</si>
  <si>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</si>
  <si>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</si>
  <si>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</si>
  <si>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</si>
  <si>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</si>
  <si>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</si>
  <si>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</si>
  <si>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</si>
  <si>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</si>
  <si>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</si>
  <si>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</si>
  <si>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</si>
  <si>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</si>
  <si>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</si>
  <si>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</si>
  <si>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</si>
  <si>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</si>
  <si>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</si>
  <si>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</si>
  <si>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</si>
  <si>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</si>
  <si>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</si>
  <si>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</si>
  <si>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</si>
  <si>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</si>
  <si>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</si>
  <si>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</si>
  <si>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</si>
  <si>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</si>
  <si>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</si>
  <si>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</si>
  <si>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</si>
  <si>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</si>
  <si>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</si>
  <si>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</si>
  <si>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</si>
  <si>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</si>
  <si>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</si>
  <si>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</si>
  <si>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</si>
  <si>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</si>
  <si>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</si>
  <si>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</si>
  <si>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</si>
  <si>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</si>
  <si>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</si>
  <si>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</si>
  <si>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</si>
  <si>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</si>
  <si>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</si>
  <si>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</si>
  <si>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</si>
  <si>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</si>
  <si>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</si>
  <si>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</si>
  <si>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</si>
  <si>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</si>
  <si>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</si>
  <si>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</si>
  <si>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</si>
  <si>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</si>
  <si>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</si>
  <si>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</si>
  <si>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</si>
  <si>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</si>
  <si>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</si>
  <si>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</si>
  <si>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</si>
  <si>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</si>
  <si>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</si>
  <si>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</si>
  <si>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</si>
  <si>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</si>
  <si>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</si>
  <si>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</si>
  <si>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</si>
  <si>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</si>
  <si>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</si>
  <si>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</si>
  <si>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</si>
  <si>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</si>
  <si>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</si>
  <si>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</si>
  <si>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</si>
  <si>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</si>
  <si>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</si>
  <si>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</si>
  <si>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</si>
  <si>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</si>
  <si>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</si>
  <si>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</si>
  <si>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</si>
  <si>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</si>
  <si>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</si>
  <si>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</si>
  <si>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</si>
  <si>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</si>
  <si>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</si>
  <si>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</si>
  <si>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</si>
  <si>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</si>
  <si>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</si>
  <si>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</si>
  <si>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</si>
  <si>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</si>
  <si>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</si>
  <si>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</si>
  <si>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</si>
  <si>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</si>
  <si>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</si>
  <si>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</si>
  <si>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</si>
  <si>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</si>
  <si>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</si>
  <si>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</si>
  <si>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</si>
  <si>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</si>
  <si>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</si>
  <si>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</si>
  <si>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</si>
  <si>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</si>
  <si>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</si>
  <si>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</si>
  <si>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</si>
  <si>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</si>
  <si>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</si>
  <si>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</si>
  <si>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</si>
  <si>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</si>
  <si>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</si>
  <si>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</si>
  <si>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</si>
  <si>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</si>
  <si>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</si>
  <si>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</si>
  <si>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</si>
  <si>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</si>
  <si>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</si>
  <si>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</si>
  <si>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</si>
  <si>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</si>
  <si>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</si>
  <si>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</si>
  <si>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</si>
  <si>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</si>
  <si>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</si>
  <si>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</si>
  <si>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</si>
  <si>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</si>
  <si>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</si>
  <si>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</si>
  <si>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</si>
  <si>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</si>
  <si>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</si>
  <si>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</si>
  <si>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</si>
  <si>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</si>
  <si>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</si>
  <si>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</si>
  <si>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</si>
  <si>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</si>
  <si>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</si>
  <si>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</si>
  <si>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</si>
  <si>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</si>
  <si>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</si>
  <si>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</si>
  <si>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</si>
  <si>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</si>
  <si>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</si>
  <si>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</si>
  <si>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</si>
  <si>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</si>
  <si>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</si>
  <si>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</si>
  <si>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</si>
  <si>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</si>
  <si>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</si>
  <si>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</si>
  <si>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</si>
  <si>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</si>
  <si>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</si>
  <si>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</si>
  <si>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</si>
  <si>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</si>
  <si>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</si>
  <si>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</si>
  <si>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</si>
  <si>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</si>
  <si>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</si>
  <si>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</si>
  <si>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</si>
  <si>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</si>
  <si>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</si>
  <si>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</si>
  <si>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</si>
  <si>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</si>
  <si>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</si>
  <si>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</si>
  <si>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</si>
  <si>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</si>
  <si>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</si>
  <si>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</si>
  <si>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</si>
  <si>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</si>
  <si>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</si>
  <si>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</si>
  <si>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</si>
  <si>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</si>
  <si>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</si>
  <si>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</si>
  <si>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</si>
  <si>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</si>
  <si>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</si>
  <si>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</si>
  <si>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</si>
  <si>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</si>
  <si>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</si>
  <si>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</si>
  <si>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</si>
  <si>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</si>
  <si>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</si>
  <si>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</si>
  <si>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</si>
  <si>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</si>
  <si>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</si>
  <si>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</si>
  <si>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</si>
  <si>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</si>
  <si>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</si>
  <si>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</si>
  <si>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</si>
  <si>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</si>
  <si>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</si>
  <si>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</si>
  <si>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</si>
  <si>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</si>
  <si>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</si>
  <si>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</si>
  <si>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</si>
  <si>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</si>
  <si>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</si>
  <si>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</si>
  <si>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</si>
  <si>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</si>
  <si>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</si>
  <si>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</si>
  <si>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</si>
  <si>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</si>
  <si>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</si>
  <si>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</si>
  <si>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</si>
  <si>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</si>
  <si>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</si>
  <si>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</si>
  <si>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</si>
  <si>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</si>
  <si>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</si>
  <si>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</si>
  <si>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</si>
  <si>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</si>
  <si>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</si>
  <si>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</si>
  <si>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</si>
  <si>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</si>
  <si>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</si>
  <si>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</si>
  <si>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</si>
  <si>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</si>
  <si>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</si>
  <si>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</si>
  <si>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</si>
  <si>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</si>
  <si>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</si>
  <si>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</si>
  <si>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</si>
  <si>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</si>
  <si>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</si>
  <si>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</si>
  <si>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</si>
  <si>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</si>
  <si>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</si>
  <si>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</si>
  <si>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</si>
  <si>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</si>
  <si>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</si>
  <si>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</si>
  <si>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</si>
  <si>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</si>
  <si>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</si>
  <si>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</si>
  <si>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</si>
  <si>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</si>
  <si>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</si>
  <si>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</si>
  <si>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</si>
  <si>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</si>
  <si>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</si>
  <si>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</si>
  <si>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</si>
  <si>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</si>
  <si>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</si>
  <si>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</si>
  <si>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</si>
  <si>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</si>
  <si>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</si>
  <si>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</si>
  <si>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</si>
  <si>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</si>
  <si>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</si>
  <si>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</si>
  <si>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</si>
  <si>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</si>
  <si>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</si>
  <si>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</si>
  <si>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</si>
  <si>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</si>
  <si>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</si>
  <si>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</si>
  <si>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</si>
  <si>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</si>
  <si>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</si>
  <si>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</si>
  <si>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</si>
  <si>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</si>
  <si>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</si>
  <si>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</si>
  <si>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</si>
  <si>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</si>
  <si>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</si>
  <si>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</si>
  <si>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</si>
  <si>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</si>
  <si>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</si>
  <si>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</si>
  <si>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</si>
  <si>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</si>
  <si>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</si>
  <si>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</si>
  <si>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</si>
  <si>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</si>
  <si>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</si>
  <si>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</si>
  <si>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</si>
  <si>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</si>
  <si>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</si>
  <si>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</si>
  <si>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</si>
  <si>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</si>
  <si>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</si>
  <si>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</si>
  <si>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</si>
  <si>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</si>
  <si>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</si>
  <si>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</si>
  <si>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</si>
  <si>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</si>
  <si>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</si>
  <si>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</si>
  <si>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</si>
  <si>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</si>
  <si>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</si>
  <si>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</si>
  <si>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</si>
  <si>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</si>
  <si>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</si>
  <si>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</si>
  <si>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</si>
  <si>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</si>
  <si>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</si>
  <si>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</si>
  <si>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</si>
  <si>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</si>
  <si>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</si>
  <si>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</si>
  <si>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</si>
  <si>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</si>
  <si>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</si>
  <si>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</si>
  <si>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</si>
  <si>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</si>
  <si>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</si>
  <si>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</si>
  <si>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</si>
  <si>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</si>
  <si>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</si>
  <si>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</si>
  <si>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</si>
  <si>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</si>
  <si>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</si>
  <si>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</si>
  <si>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</si>
  <si>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</si>
  <si>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</si>
  <si>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</si>
  <si>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</si>
  <si>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</si>
  <si>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</si>
  <si>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</si>
  <si>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</si>
  <si>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</si>
  <si>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</si>
  <si>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</si>
  <si>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</si>
  <si>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</si>
  <si>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</si>
  <si>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</si>
  <si>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</si>
  <si>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</si>
  <si>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</si>
  <si>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</si>
  <si>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</si>
  <si>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</si>
  <si>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</si>
  <si>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</si>
  <si>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</si>
  <si>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</si>
  <si>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</si>
  <si>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</si>
  <si>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</si>
  <si>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</si>
  <si>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</si>
  <si>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</si>
  <si>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</si>
  <si>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</si>
  <si>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</si>
  <si>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</si>
  <si>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</si>
  <si>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</si>
  <si>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</si>
  <si>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</si>
  <si>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</si>
  <si>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</si>
  <si>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</si>
  <si>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</si>
  <si>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</si>
  <si>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</si>
  <si>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</si>
  <si>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</si>
  <si>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</si>
  <si>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</si>
  <si>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</si>
  <si>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</si>
  <si>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</si>
  <si>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</si>
  <si>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</si>
  <si>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</si>
  <si>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</si>
  <si>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</si>
  <si>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</si>
  <si>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</si>
  <si>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</si>
  <si>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</si>
  <si>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</si>
  <si>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</si>
  <si>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</si>
  <si>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</si>
  <si>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</si>
  <si>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</si>
  <si>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</si>
  <si>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</si>
  <si>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</si>
  <si>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</si>
  <si>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</si>
  <si>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</si>
  <si>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</si>
  <si>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</si>
  <si>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</si>
  <si>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</si>
  <si>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</si>
  <si>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</si>
  <si>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</si>
  <si>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</si>
  <si>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</si>
  <si>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</si>
  <si>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</si>
  <si>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</si>
  <si>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</si>
  <si>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</si>
  <si>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</si>
  <si>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</si>
  <si>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</si>
  <si>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</si>
  <si>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</si>
  <si>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</si>
  <si>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</si>
  <si>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</si>
  <si>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</si>
  <si>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</si>
  <si>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</si>
  <si>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</si>
  <si>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</si>
  <si>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</si>
  <si>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</si>
  <si>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</si>
  <si>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</si>
  <si>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</si>
  <si>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</si>
  <si>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</si>
  <si>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</si>
  <si>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</si>
  <si>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</si>
  <si>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</si>
  <si>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</si>
  <si>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</si>
  <si>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</si>
  <si>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</si>
  <si>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</si>
  <si>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</si>
  <si>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</si>
  <si>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</si>
  <si>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</si>
  <si>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</si>
  <si>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</si>
  <si>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</si>
  <si>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</si>
  <si>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</si>
  <si>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</si>
  <si>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</si>
  <si>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</si>
  <si>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</si>
  <si>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</si>
  <si>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</si>
  <si>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</si>
  <si>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</si>
  <si>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</si>
  <si>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</si>
  <si>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</si>
  <si>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</si>
  <si>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</si>
  <si>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</si>
  <si>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</si>
  <si>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</si>
  <si>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</si>
  <si>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</si>
  <si>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</si>
  <si>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</si>
  <si>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</si>
  <si>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</si>
  <si>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</si>
  <si>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</si>
  <si>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</si>
  <si>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</si>
  <si>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</si>
  <si>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</si>
  <si>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</si>
  <si>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</si>
  <si>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</si>
  <si>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</si>
  <si>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</si>
  <si>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</si>
  <si>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</si>
  <si>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</si>
  <si>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</si>
  <si>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</si>
  <si>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</si>
  <si>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</si>
  <si>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</si>
  <si>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</si>
  <si>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</si>
  <si>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</si>
  <si>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</si>
  <si>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</si>
  <si>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</si>
  <si>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</si>
  <si>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</si>
  <si>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</si>
  <si>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</si>
  <si>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</si>
  <si>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</si>
  <si>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</si>
  <si>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</si>
  <si>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</si>
  <si>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</si>
  <si>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</si>
  <si>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</si>
  <si>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</si>
  <si>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</si>
  <si>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</si>
  <si>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</si>
  <si>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</si>
  <si>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</si>
  <si>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</si>
  <si>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</si>
  <si>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</si>
  <si>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</si>
  <si>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</si>
  <si>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</si>
  <si>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</si>
  <si>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</si>
  <si>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</si>
  <si>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</si>
  <si>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</si>
  <si>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</si>
  <si>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</si>
  <si>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</si>
  <si>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</si>
  <si>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</si>
  <si>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</si>
  <si>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</si>
  <si>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</si>
  <si>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</si>
  <si>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</si>
  <si>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</si>
  <si>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</si>
  <si>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</si>
  <si>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</si>
  <si>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</si>
  <si>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</si>
  <si>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</si>
  <si>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</si>
  <si>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</si>
  <si>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</si>
  <si>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</si>
  <si>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</si>
  <si>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</si>
  <si>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</si>
  <si>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</si>
  <si>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</si>
  <si>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</si>
  <si>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</si>
  <si>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</si>
  <si>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</si>
  <si>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</si>
  <si>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</si>
  <si>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</si>
  <si>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</si>
  <si>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</si>
  <si>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</si>
  <si>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</si>
  <si>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</si>
  <si>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</si>
  <si>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</si>
  <si>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</si>
  <si>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</si>
  <si>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</si>
  <si>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</si>
  <si>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</si>
  <si>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</si>
  <si>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</si>
  <si>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</si>
  <si>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</si>
  <si>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</si>
  <si>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</si>
  <si>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</si>
  <si>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</si>
  <si>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</si>
  <si>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</si>
  <si>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</si>
  <si>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</si>
  <si>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</si>
  <si>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</si>
  <si>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</si>
  <si>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</si>
  <si>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</si>
  <si>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</si>
  <si>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</si>
  <si>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</si>
  <si>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</si>
  <si>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</si>
  <si>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</si>
  <si>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</si>
  <si>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</si>
  <si>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</si>
  <si>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</si>
  <si>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</si>
  <si>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</si>
  <si>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</si>
  <si>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</si>
  <si>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</si>
  <si>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</si>
  <si>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</si>
  <si>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</si>
  <si>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</si>
  <si>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</si>
  <si>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</si>
  <si>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</si>
  <si>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</si>
  <si>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</si>
  <si>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</si>
  <si>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</si>
  <si>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</si>
  <si>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</si>
  <si>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</si>
  <si>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</si>
  <si>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</si>
  <si>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</si>
  <si>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</si>
  <si>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</si>
  <si>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</si>
  <si>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</si>
  <si>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</si>
  <si>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</si>
  <si>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</si>
  <si>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</si>
  <si>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</si>
  <si>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</si>
  <si>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</si>
  <si>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</si>
  <si>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</si>
  <si>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</si>
  <si>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</si>
  <si>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</si>
  <si>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</si>
  <si>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</si>
  <si>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</si>
  <si>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</si>
  <si>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</si>
  <si>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</si>
  <si>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</si>
  <si>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</si>
  <si>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</si>
  <si>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</si>
  <si>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</si>
  <si>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</si>
  <si>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</si>
  <si>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</si>
  <si>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</si>
  <si>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</si>
  <si>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</si>
  <si>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</si>
  <si>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</si>
  <si>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</si>
  <si>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</si>
  <si>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</si>
  <si>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</si>
  <si>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</si>
  <si>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</si>
  <si>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</si>
  <si>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</si>
  <si>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</si>
  <si>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</si>
  <si>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</si>
  <si>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</si>
  <si>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</si>
  <si>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</si>
  <si>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</si>
  <si>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</si>
  <si>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</si>
  <si>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</si>
  <si>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</si>
  <si>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</si>
  <si>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</si>
  <si>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</si>
  <si>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</si>
  <si>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</si>
  <si>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</si>
  <si>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</si>
  <si>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</si>
  <si>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</si>
  <si>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</si>
  <si>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</si>
  <si>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</si>
  <si>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</si>
  <si>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</si>
  <si>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</si>
  <si>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</si>
  <si>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</si>
  <si>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</si>
  <si>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</si>
  <si>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</si>
  <si>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</si>
  <si>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</si>
  <si>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</si>
  <si>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</si>
  <si>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</si>
  <si>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</si>
  <si>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</si>
  <si>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</si>
  <si>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</si>
  <si>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</si>
  <si>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</si>
  <si>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</si>
  <si>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</si>
  <si>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</si>
  <si>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</si>
  <si>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</si>
  <si>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</si>
  <si>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</si>
  <si>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</si>
  <si>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</si>
  <si>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</si>
  <si>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</si>
  <si>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</si>
  <si>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</si>
  <si>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</si>
  <si>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</si>
  <si>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</si>
  <si>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</si>
  <si>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</si>
  <si>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</si>
  <si>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</si>
  <si>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</si>
  <si>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</si>
  <si>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</si>
  <si>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</si>
  <si>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</si>
  <si>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</si>
  <si>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</si>
  <si>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</si>
  <si>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</si>
  <si>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</si>
  <si>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</si>
  <si>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</si>
  <si>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</si>
  <si>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</si>
  <si>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</si>
  <si>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</si>
  <si>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</si>
  <si>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</si>
  <si>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</si>
  <si>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</si>
  <si>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</si>
  <si>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</si>
  <si>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</si>
  <si>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</si>
  <si>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</si>
  <si>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</si>
  <si>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</si>
  <si>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</si>
  <si>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</si>
  <si>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</si>
  <si>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</si>
  <si>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</si>
  <si>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</si>
  <si>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</si>
  <si>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</si>
  <si>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</si>
  <si>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</si>
  <si>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</si>
  <si>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</si>
  <si>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</si>
  <si>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</si>
  <si>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</si>
  <si>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</si>
  <si>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</si>
  <si>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</si>
  <si>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</si>
  <si>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</si>
  <si>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</si>
  <si>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</si>
  <si>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</si>
  <si>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</si>
  <si>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</si>
  <si>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</si>
  <si>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</si>
  <si>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</si>
  <si>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</si>
  <si>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</si>
  <si>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</si>
  <si>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</si>
  <si>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</si>
  <si>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</si>
  <si>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</si>
  <si>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</si>
  <si>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</si>
  <si>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</si>
  <si>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</si>
  <si>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</si>
  <si>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</si>
  <si>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</si>
  <si>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</si>
  <si>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</si>
  <si>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</si>
  <si>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</si>
  <si>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</si>
  <si>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</si>
  <si>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</si>
  <si>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</si>
  <si>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</si>
  <si>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</si>
  <si>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</si>
  <si>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</si>
  <si>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</si>
  <si>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</si>
  <si>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</si>
  <si>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</si>
  <si>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</si>
  <si>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</si>
  <si>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</si>
  <si>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</si>
  <si>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</si>
  <si>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</si>
  <si>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</si>
  <si>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</si>
  <si>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</si>
  <si>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</si>
  <si>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</si>
  <si>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</si>
  <si>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</si>
  <si>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</si>
  <si>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</si>
  <si>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</si>
  <si>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</si>
  <si>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</si>
  <si>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</si>
  <si>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</si>
  <si>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</si>
  <si>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</si>
  <si>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</si>
  <si>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</si>
  <si>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</si>
  <si>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</si>
  <si>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</si>
  <si>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</si>
  <si>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</si>
  <si>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</si>
  <si>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</si>
  <si>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</si>
  <si>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</si>
  <si>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</si>
  <si>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</si>
  <si>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</si>
  <si>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</si>
  <si>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</si>
  <si>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</si>
  <si>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</si>
  <si>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</si>
  <si>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</si>
  <si>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</si>
  <si>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</si>
  <si>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</si>
  <si>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</si>
  <si>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</si>
  <si>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</si>
  <si>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</si>
  <si>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</si>
  <si>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</si>
  <si>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</si>
  <si>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</si>
  <si>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</si>
  <si>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</si>
  <si>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</si>
  <si>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</si>
  <si>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</si>
  <si>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</si>
  <si>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</si>
  <si>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</si>
  <si>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</si>
  <si>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</si>
  <si>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</si>
  <si>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</si>
  <si>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</si>
  <si>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</si>
  <si>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</si>
  <si>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</si>
  <si>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</si>
  <si>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</si>
  <si>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</si>
  <si>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</si>
  <si>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</si>
  <si>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</si>
  <si>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</si>
  <si>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</si>
  <si>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</si>
  <si>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</si>
  <si>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</si>
  <si>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</si>
  <si>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</si>
  <si>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</si>
  <si>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</si>
  <si>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</si>
  <si>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</si>
  <si>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</si>
  <si>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</si>
  <si>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</si>
  <si>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</si>
  <si>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</si>
  <si>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</si>
  <si>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</si>
  <si>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</si>
  <si>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</si>
  <si>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</si>
  <si>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</si>
  <si>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</si>
  <si>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</si>
  <si>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</si>
  <si>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</si>
  <si>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</si>
  <si>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</si>
  <si>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</si>
  <si>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</si>
  <si>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</si>
  <si>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</si>
  <si>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</si>
  <si>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</si>
  <si>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</si>
  <si>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</si>
  <si>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</si>
  <si>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</si>
  <si>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</si>
  <si>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</si>
  <si>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</si>
  <si>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</si>
  <si>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</si>
  <si>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</si>
  <si>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</si>
  <si>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</si>
  <si>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</si>
  <si>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</si>
  <si>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</si>
  <si>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</si>
  <si>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</si>
  <si>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</si>
  <si>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</si>
  <si>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</si>
  <si>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</si>
  <si>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</si>
  <si>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</si>
  <si>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</si>
  <si>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</si>
  <si>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</si>
  <si>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</si>
  <si>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</si>
  <si>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</si>
  <si>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</si>
  <si>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</si>
  <si>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</si>
  <si>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</si>
  <si>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</si>
  <si>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</si>
  <si>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</si>
  <si>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</si>
  <si>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</si>
  <si>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</si>
  <si>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</si>
  <si>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</si>
  <si>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</si>
  <si>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</si>
  <si>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</si>
  <si>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</si>
  <si>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</si>
  <si>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</si>
  <si>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</si>
  <si>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</si>
  <si>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</si>
  <si>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</si>
  <si>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</si>
  <si>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</si>
  <si>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</si>
  <si>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</si>
  <si>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</si>
  <si>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</si>
  <si>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</si>
  <si>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</si>
  <si>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</si>
  <si>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</si>
  <si>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</si>
  <si>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</si>
  <si>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</si>
  <si>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</si>
  <si>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</si>
  <si>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</si>
  <si>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</si>
  <si>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</si>
  <si>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</si>
  <si>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</si>
  <si>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</si>
  <si>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</si>
  <si>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</si>
  <si>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</si>
  <si>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</si>
  <si>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</si>
  <si>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</si>
  <si>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</si>
  <si>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</si>
  <si>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</si>
  <si>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</si>
  <si>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</si>
  <si>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</si>
  <si>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</si>
  <si>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</si>
  <si>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</si>
  <si>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</si>
  <si>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</si>
  <si>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</si>
  <si>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</si>
  <si>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</si>
  <si>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</si>
  <si>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</si>
  <si>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</si>
  <si>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</si>
  <si>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</si>
  <si>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</si>
  <si>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</si>
  <si>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</si>
  <si>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</si>
  <si>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</si>
  <si>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</si>
  <si>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</si>
  <si>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</si>
  <si>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</si>
  <si>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</si>
  <si>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</si>
  <si>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</si>
  <si>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</si>
  <si>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</si>
  <si>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</si>
  <si>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</si>
  <si>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</si>
  <si>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</si>
  <si>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</si>
  <si>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</si>
  <si>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</si>
  <si>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</si>
  <si>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</si>
  <si>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</si>
  <si>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</si>
  <si>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</si>
  <si>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</si>
  <si>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</si>
  <si>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</si>
  <si>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</si>
  <si>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</si>
  <si>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</si>
  <si>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</si>
  <si>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</si>
  <si>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</si>
  <si>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</si>
  <si>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</si>
  <si>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</si>
  <si>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</si>
  <si>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</si>
  <si>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</si>
  <si>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</si>
  <si>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</si>
  <si>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</si>
  <si>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</si>
  <si>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</si>
  <si>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</si>
  <si>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</si>
  <si>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</si>
  <si>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</si>
  <si>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</si>
  <si>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</si>
  <si>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</si>
  <si>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</si>
  <si>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</si>
  <si>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</si>
  <si>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</si>
  <si>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</si>
  <si>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</si>
  <si>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</si>
  <si>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</si>
  <si>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</si>
  <si>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</si>
  <si>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</si>
  <si>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</si>
  <si>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</si>
  <si>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</si>
  <si>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</si>
  <si>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</si>
  <si>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</si>
  <si>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</si>
  <si>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</si>
  <si>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</si>
  <si>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</si>
  <si>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</si>
  <si>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</si>
  <si>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</si>
  <si>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</si>
  <si>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</si>
  <si>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</si>
  <si>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</si>
  <si>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</si>
  <si>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</si>
  <si>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</si>
  <si>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</si>
  <si>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</si>
  <si>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</si>
  <si>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</si>
  <si>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</si>
  <si>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</si>
  <si>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</si>
  <si>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</si>
  <si>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</si>
  <si>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</si>
  <si>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</si>
  <si>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</si>
  <si>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</si>
  <si>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</si>
  <si>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</si>
  <si>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</si>
  <si>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</si>
  <si>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</si>
  <si>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</si>
  <si>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</si>
  <si>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</si>
  <si>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</si>
  <si>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</si>
  <si>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</si>
  <si>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</si>
  <si>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</si>
  <si>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</si>
  <si>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</si>
  <si>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</si>
  <si>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</si>
  <si>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</si>
  <si>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</si>
  <si>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</si>
  <si>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</si>
  <si>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</si>
  <si>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</si>
  <si>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</si>
  <si>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</si>
  <si>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</si>
  <si>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</si>
  <si>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</si>
  <si>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</si>
  <si>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</si>
  <si>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</si>
  <si>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</si>
  <si>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</si>
  <si>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</si>
  <si>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</si>
  <si>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</si>
  <si>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</si>
  <si>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</si>
  <si>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</si>
  <si>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</si>
  <si>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</si>
  <si>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</si>
  <si>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</si>
  <si>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</si>
  <si>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</si>
  <si>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</si>
  <si>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</si>
  <si>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</si>
  <si>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</si>
  <si>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</si>
  <si>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</si>
  <si>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</si>
  <si>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</si>
  <si>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</si>
  <si>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</si>
  <si>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</si>
  <si>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</si>
  <si>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</si>
  <si>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</si>
  <si>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</si>
  <si>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</si>
  <si>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</si>
  <si>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</si>
  <si>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</si>
  <si>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</si>
  <si>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</si>
  <si>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</si>
  <si>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</si>
  <si>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</si>
  <si>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</si>
  <si>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</si>
  <si>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</si>
  <si>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</si>
  <si>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</si>
  <si>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</si>
  <si>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</si>
  <si>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</si>
  <si>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</si>
  <si>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</si>
  <si>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</si>
  <si>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</si>
  <si>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</si>
  <si>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</si>
  <si>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</si>
  <si>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</si>
  <si>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</si>
  <si>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</si>
  <si>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</si>
  <si>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</si>
  <si>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</si>
  <si>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</si>
  <si>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</si>
  <si>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</si>
  <si>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</si>
  <si>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</si>
  <si>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</si>
  <si>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</si>
  <si>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</si>
  <si>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</si>
  <si>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</si>
  <si>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</si>
  <si>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</si>
  <si>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</si>
  <si>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</si>
  <si>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</si>
  <si>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</si>
  <si>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</si>
  <si>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</si>
  <si>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</si>
  <si>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</si>
  <si>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</si>
  <si>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</si>
  <si>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</si>
  <si>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</si>
  <si>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</si>
  <si>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</si>
  <si>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</si>
  <si>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</si>
  <si>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</si>
  <si>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</si>
  <si>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</si>
  <si>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</si>
  <si>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</si>
  <si>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</si>
  <si>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</si>
  <si>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</si>
  <si>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</si>
  <si>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</si>
  <si>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</si>
  <si>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</si>
  <si>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</si>
  <si>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</si>
  <si>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</si>
  <si>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</si>
  <si>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</si>
  <si>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</si>
  <si>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</si>
  <si>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</si>
  <si>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</si>
  <si>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</si>
  <si>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</si>
  <si>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</si>
  <si>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</si>
  <si>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</si>
  <si>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</si>
  <si>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</si>
  <si>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</si>
  <si>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</si>
  <si>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</si>
  <si>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</si>
  <si>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</si>
  <si>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</si>
  <si>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</si>
  <si>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</si>
  <si>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</si>
  <si>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</si>
  <si>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</si>
  <si>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</si>
  <si>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</si>
  <si>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</si>
  <si>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</si>
  <si>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</si>
  <si>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</si>
  <si>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</si>
  <si>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</si>
  <si>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</si>
  <si>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</si>
  <si>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</si>
  <si>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</si>
  <si>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</si>
  <si>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</si>
  <si>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</si>
  <si>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</si>
  <si>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</si>
  <si>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</si>
  <si>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</si>
  <si>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</si>
  <si>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</si>
  <si>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</si>
  <si>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</si>
  <si>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</si>
  <si>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</si>
  <si>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</si>
  <si>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</si>
  <si>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</si>
  <si>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</si>
  <si>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</si>
  <si>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</si>
  <si>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</si>
  <si>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</si>
  <si>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</si>
  <si>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</si>
  <si>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</si>
  <si>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</si>
  <si>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</si>
  <si>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</si>
  <si>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</si>
  <si>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</si>
  <si>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</si>
  <si>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</si>
  <si>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</si>
  <si>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</si>
  <si>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</si>
  <si>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</si>
  <si>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</si>
  <si>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</si>
  <si>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</si>
  <si>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</si>
  <si>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</si>
  <si>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</si>
  <si>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</si>
  <si>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</si>
  <si>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</si>
  <si>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</si>
  <si>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</si>
  <si>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</si>
  <si>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</si>
  <si>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</si>
  <si>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</si>
  <si>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</si>
  <si>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</si>
  <si>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</si>
  <si>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</si>
  <si>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</si>
  <si>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</si>
  <si>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</si>
  <si>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</si>
  <si>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</si>
  <si>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</si>
  <si>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</si>
  <si>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</si>
  <si>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</si>
  <si>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</si>
  <si>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</si>
  <si>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</si>
  <si>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</si>
  <si>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</si>
  <si>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</si>
  <si>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</si>
  <si>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</si>
  <si>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</si>
  <si>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</si>
  <si>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</si>
  <si>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</si>
  <si>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</si>
  <si>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</si>
  <si>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</si>
  <si>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</si>
  <si>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</si>
  <si>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</si>
  <si>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</si>
  <si>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</si>
  <si>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</si>
  <si>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</si>
  <si>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</si>
  <si>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</si>
  <si>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</si>
  <si>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</si>
  <si>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</si>
  <si>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</si>
  <si>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</si>
  <si>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</si>
  <si>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</si>
  <si>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</si>
  <si>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</si>
  <si>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</si>
  <si>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</si>
  <si>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</si>
  <si>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</si>
  <si>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</si>
  <si>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</si>
  <si>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</si>
  <si>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</si>
  <si>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</si>
  <si>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</si>
  <si>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</si>
  <si>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</si>
  <si>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</si>
  <si>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</si>
  <si>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</si>
  <si>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</si>
  <si>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</si>
  <si>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</si>
  <si>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</si>
  <si>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</si>
  <si>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</si>
  <si>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</si>
  <si>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</si>
  <si>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</si>
  <si>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</si>
  <si>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</si>
  <si>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</si>
  <si>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</si>
  <si>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</si>
  <si>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</si>
  <si>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</si>
  <si>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</si>
  <si>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</si>
  <si>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</si>
  <si>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</si>
  <si>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</si>
  <si>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</si>
  <si>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</si>
  <si>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</si>
  <si>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</si>
  <si>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</si>
  <si>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</si>
  <si>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</si>
  <si>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</si>
  <si>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</si>
  <si>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</si>
  <si>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</si>
  <si>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</si>
  <si>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</si>
  <si>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</si>
  <si>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</si>
  <si>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</si>
  <si>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</si>
  <si>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</si>
  <si>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</si>
  <si>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</si>
  <si>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</si>
  <si>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</si>
  <si>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</si>
  <si>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</si>
  <si>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</si>
  <si>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</si>
  <si>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</si>
  <si>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</si>
  <si>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</si>
  <si>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</si>
  <si>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</si>
  <si>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</si>
  <si>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</si>
  <si>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</si>
  <si>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</si>
  <si>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</si>
  <si>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</si>
  <si>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</si>
  <si>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</si>
  <si>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</si>
  <si>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</si>
  <si>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</si>
  <si>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</si>
  <si>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</si>
  <si>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</si>
  <si>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</si>
  <si>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</si>
  <si>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</si>
  <si>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</si>
  <si>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</si>
  <si>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</si>
  <si>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</si>
  <si>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</si>
  <si>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</si>
  <si>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</si>
  <si>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</si>
  <si>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</si>
  <si>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</si>
  <si>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</si>
  <si>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</si>
  <si>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</si>
  <si>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</si>
  <si>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</si>
  <si>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</si>
  <si>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</si>
  <si>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</si>
  <si>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</si>
  <si>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</si>
  <si>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</si>
  <si>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</si>
  <si>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</si>
  <si>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</si>
  <si>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</si>
  <si>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</si>
  <si>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</si>
  <si>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</si>
  <si>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</si>
  <si>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</si>
  <si>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</si>
  <si>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</si>
  <si>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</si>
  <si>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</si>
  <si>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</si>
  <si>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</si>
  <si>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</si>
  <si>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</si>
  <si>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</si>
  <si>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</si>
  <si>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</si>
  <si>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</si>
  <si>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</si>
  <si>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</si>
  <si>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</si>
  <si>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</si>
  <si>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</si>
  <si>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</si>
  <si>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</si>
  <si>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</si>
  <si>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</si>
  <si>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</si>
  <si>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</si>
  <si>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</si>
  <si>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</si>
  <si>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</si>
  <si>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</si>
  <si>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</si>
  <si>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</si>
  <si>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</si>
  <si>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</si>
  <si>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</si>
  <si>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</si>
  <si>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</si>
  <si>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</si>
  <si>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</si>
  <si>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</si>
  <si>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</si>
  <si>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</si>
  <si>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</si>
  <si>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</si>
  <si>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</si>
  <si>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</si>
  <si>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</si>
  <si>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</si>
  <si>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</si>
  <si>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</si>
  <si>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</si>
  <si>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</si>
  <si>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</si>
  <si>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</si>
  <si>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</si>
  <si>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</si>
  <si>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</si>
  <si>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</si>
  <si>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</si>
  <si>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</si>
  <si>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</si>
  <si>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</si>
  <si>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</si>
  <si>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</si>
  <si>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</si>
  <si>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</si>
  <si>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</si>
  <si>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</si>
  <si>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</si>
  <si>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</si>
  <si>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</si>
  <si>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</si>
  <si>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</si>
  <si>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</si>
  <si>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</si>
  <si>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</si>
  <si>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</si>
  <si>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</si>
  <si>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</si>
  <si>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</si>
  <si>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</si>
  <si>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</si>
  <si>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</si>
  <si>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</si>
  <si>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</si>
  <si>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</si>
  <si>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</si>
  <si>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</si>
  <si>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</si>
  <si>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</si>
  <si>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</si>
  <si>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</si>
  <si>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</si>
  <si>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</si>
  <si>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</si>
  <si>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</si>
  <si>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</si>
  <si>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</si>
  <si>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</si>
  <si>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</si>
  <si>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</si>
  <si>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</si>
  <si>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</si>
  <si>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</si>
  <si>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</si>
  <si>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</si>
  <si>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</si>
  <si>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</si>
  <si>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</si>
  <si>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</si>
  <si>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</si>
  <si>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</si>
  <si>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</si>
  <si>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</si>
  <si>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</si>
  <si>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</si>
  <si>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</si>
  <si>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</si>
  <si>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</si>
  <si>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</si>
  <si>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</si>
  <si>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</si>
  <si>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</si>
  <si>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</si>
  <si>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</si>
  <si>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</si>
  <si>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</si>
  <si>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</si>
  <si>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</si>
  <si>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</si>
  <si>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</si>
  <si>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</si>
  <si>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</si>
  <si>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</si>
  <si>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</si>
  <si>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</si>
  <si>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</si>
  <si>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</si>
  <si>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</si>
  <si>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</si>
  <si>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</si>
  <si>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</si>
  <si>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</si>
  <si>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</si>
  <si>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</si>
  <si>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</si>
  <si>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</si>
  <si>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</si>
  <si>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</si>
  <si>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</si>
  <si>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</si>
  <si>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</si>
  <si>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</si>
  <si>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</si>
  <si>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</si>
  <si>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</si>
  <si>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</si>
  <si>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</si>
  <si>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</si>
  <si>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</si>
  <si>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</si>
  <si>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</si>
  <si>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</si>
  <si>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</si>
  <si>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</si>
  <si>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</si>
  <si>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</si>
  <si>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</si>
  <si>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</si>
  <si>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</si>
  <si>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</si>
  <si>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</si>
  <si>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</si>
  <si>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</si>
  <si>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</si>
  <si>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</si>
  <si>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</si>
  <si>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</si>
  <si>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</si>
  <si>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</si>
  <si>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</si>
  <si>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</si>
  <si>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</si>
  <si>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</si>
  <si>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</si>
  <si>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</si>
  <si>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</si>
  <si>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</si>
  <si>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</si>
  <si>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</si>
  <si>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</si>
  <si>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</si>
  <si>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</si>
  <si>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</si>
  <si>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</si>
  <si>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</si>
  <si>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</si>
  <si>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</si>
  <si>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</si>
  <si>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</si>
  <si>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</si>
  <si>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</si>
  <si>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</si>
  <si>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</si>
  <si>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</si>
  <si>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</si>
  <si>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</si>
  <si>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</si>
  <si>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</si>
  <si>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</si>
  <si>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</si>
  <si>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</si>
  <si>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</si>
  <si>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</si>
  <si>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</si>
  <si>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</si>
  <si>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</si>
  <si>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</si>
  <si>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</si>
  <si>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</si>
  <si>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</si>
  <si>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</si>
  <si>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</si>
  <si>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</si>
  <si>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</si>
  <si>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</si>
  <si>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</si>
  <si>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</si>
  <si>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</si>
  <si>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</si>
  <si>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</si>
  <si>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</si>
  <si>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</si>
  <si>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</si>
  <si>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</si>
  <si>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</si>
  <si>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</si>
  <si>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</si>
  <si>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</si>
  <si>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</si>
  <si>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</si>
  <si>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</si>
  <si>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</si>
  <si>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</si>
  <si>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</si>
  <si>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</si>
  <si>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</si>
  <si>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</si>
  <si>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</si>
  <si>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</si>
  <si>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</si>
  <si>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</si>
  <si>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</si>
  <si>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</si>
  <si>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</si>
  <si>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</si>
  <si>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</si>
  <si>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</si>
  <si>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</si>
  <si>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</si>
  <si>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</si>
  <si>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</si>
  <si>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</si>
  <si>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</si>
  <si>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</si>
  <si>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</si>
  <si>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</si>
  <si>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</si>
  <si>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</si>
  <si>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</si>
  <si>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</si>
  <si>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</si>
  <si>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</si>
  <si>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</si>
  <si>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</si>
  <si>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</si>
  <si>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</si>
  <si>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</si>
  <si>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</si>
  <si>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</si>
  <si>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</si>
  <si>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</si>
  <si>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</si>
  <si>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</si>
  <si>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</si>
  <si>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</si>
  <si>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</si>
  <si>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</si>
  <si>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</si>
  <si>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</si>
  <si>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</si>
  <si>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</si>
  <si>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</si>
  <si>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</si>
  <si>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</si>
  <si>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</si>
  <si>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</si>
  <si>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</si>
  <si>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</si>
  <si>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</si>
  <si>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</si>
  <si>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</si>
  <si>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</si>
  <si>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</si>
  <si>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</si>
  <si>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</si>
  <si>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</si>
  <si>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</si>
  <si>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</si>
  <si>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</si>
  <si>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</si>
  <si>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</si>
  <si>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</si>
  <si>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</si>
  <si>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</si>
  <si>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</si>
  <si>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</si>
  <si>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</si>
  <si>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</si>
  <si>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</si>
  <si>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</si>
  <si>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</si>
  <si>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</si>
  <si>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</si>
  <si>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</si>
  <si>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</si>
  <si>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</si>
  <si>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</si>
  <si>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</si>
  <si>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</si>
  <si>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</si>
  <si>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</si>
  <si>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</si>
  <si>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</si>
  <si>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</si>
  <si>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</si>
  <si>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</si>
  <si>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</si>
  <si>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</si>
  <si>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</si>
  <si>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</si>
  <si>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</si>
  <si>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</si>
  <si>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</si>
  <si>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</si>
  <si>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</si>
  <si>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</si>
  <si>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</si>
  <si>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</si>
  <si>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</si>
  <si>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</si>
  <si>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</si>
  <si>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</si>
  <si>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</si>
  <si>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</si>
  <si>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</si>
  <si>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</si>
  <si>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</si>
  <si>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</si>
  <si>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</si>
  <si>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</si>
  <si>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</si>
  <si>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</si>
  <si>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</si>
  <si>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</si>
  <si>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</si>
  <si>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</si>
  <si>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</si>
  <si>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</si>
  <si>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</si>
  <si>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</si>
  <si>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</si>
  <si>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</si>
  <si>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</si>
  <si>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</si>
  <si>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</si>
  <si>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</si>
  <si>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</si>
  <si>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</si>
  <si>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</si>
  <si>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</si>
  <si>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</si>
  <si>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</si>
  <si>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</si>
  <si>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</si>
  <si>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</si>
  <si>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</si>
  <si>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</si>
  <si>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</si>
  <si>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</si>
  <si>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</si>
  <si>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</si>
  <si>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</si>
  <si>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</si>
  <si>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</si>
  <si>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</si>
  <si>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</si>
  <si>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</si>
  <si>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</si>
  <si>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</si>
  <si>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</si>
  <si>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</si>
  <si>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</si>
  <si>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</si>
  <si>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</si>
  <si>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</si>
  <si>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</si>
  <si>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</si>
  <si>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</si>
  <si>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</si>
  <si>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</si>
  <si>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</si>
  <si>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</si>
  <si>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</si>
  <si>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</si>
  <si>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</si>
  <si>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</si>
  <si>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</si>
  <si>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</si>
  <si>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</si>
  <si>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</si>
  <si>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</si>
  <si>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</si>
  <si>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</si>
  <si>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</si>
  <si>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</si>
  <si>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</si>
  <si>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</si>
  <si>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</si>
  <si>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</si>
  <si>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</si>
  <si>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</si>
  <si>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</si>
  <si>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</si>
  <si>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</si>
  <si>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</si>
  <si>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</si>
  <si>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</si>
  <si>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</si>
  <si>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</si>
  <si>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</si>
  <si>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</si>
  <si>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</si>
  <si>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</si>
  <si>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</si>
  <si>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</si>
  <si>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</si>
  <si>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</si>
  <si>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</si>
  <si>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</si>
  <si>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</si>
  <si>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</si>
  <si>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</si>
  <si>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</si>
  <si>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</si>
  <si>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</si>
  <si>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</si>
  <si>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</si>
  <si>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</si>
  <si>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</si>
  <si>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</si>
  <si>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</si>
  <si>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</si>
  <si>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</si>
  <si>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</si>
  <si>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</si>
  <si>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</si>
  <si>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</si>
  <si>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</si>
  <si>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</si>
  <si>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</si>
  <si>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</si>
  <si>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</si>
  <si>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</si>
  <si>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</si>
  <si>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</si>
  <si>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</si>
  <si>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</si>
  <si>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</si>
  <si>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</si>
  <si>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</si>
  <si>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</si>
  <si>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</si>
  <si>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</si>
  <si>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</si>
  <si>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</si>
  <si>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</si>
  <si>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</si>
  <si>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</si>
  <si>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</si>
  <si>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</si>
  <si>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</si>
  <si>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</si>
  <si>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</si>
  <si>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</si>
  <si>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</si>
  <si>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</si>
  <si>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</si>
  <si>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</si>
  <si>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</si>
  <si>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</si>
  <si>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</si>
  <si>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</si>
  <si>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</si>
  <si>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</si>
  <si>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</si>
  <si>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</si>
  <si>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</si>
  <si>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</si>
  <si>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</si>
  <si>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</si>
  <si>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</si>
  <si>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</si>
  <si>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</si>
  <si>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</si>
  <si>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</si>
  <si>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</si>
  <si>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</si>
  <si>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</si>
  <si>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</si>
  <si>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</si>
  <si>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</si>
  <si>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</si>
  <si>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</si>
  <si>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</si>
  <si>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</si>
  <si>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</si>
  <si>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</si>
  <si>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</si>
  <si>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</si>
  <si>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</si>
  <si>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</si>
  <si>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</si>
  <si>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</si>
  <si>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</si>
  <si>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</si>
  <si>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</si>
  <si>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</si>
  <si>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</si>
  <si>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</si>
  <si>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</si>
  <si>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</si>
  <si>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</si>
  <si>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</si>
  <si>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</si>
  <si>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</si>
  <si>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</si>
  <si>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</si>
  <si>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</si>
  <si>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</si>
  <si>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</si>
  <si>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</si>
  <si>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</si>
  <si>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</si>
  <si>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</si>
  <si>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</si>
  <si>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</si>
  <si>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</si>
  <si>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</si>
  <si>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</si>
  <si>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</si>
  <si>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</si>
  <si>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</si>
  <si>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</si>
  <si>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</si>
  <si>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</si>
  <si>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</si>
  <si>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</si>
  <si>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</si>
  <si>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</si>
  <si>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</si>
  <si>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</si>
  <si>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</si>
  <si>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</si>
  <si>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</si>
  <si>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</si>
  <si>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</si>
  <si>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</si>
  <si>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</si>
  <si>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</si>
  <si>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</si>
  <si>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</si>
  <si>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</si>
  <si>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</si>
  <si>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</si>
  <si>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</si>
  <si>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</si>
  <si>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</si>
  <si>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</si>
  <si>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</si>
  <si>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</si>
  <si>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</si>
  <si>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</si>
  <si>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</si>
  <si>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</si>
  <si>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</si>
  <si>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</si>
  <si>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</si>
  <si>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</si>
  <si>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</si>
  <si>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</si>
  <si>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</si>
  <si>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</si>
  <si>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</si>
  <si>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</si>
  <si>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</si>
  <si>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</si>
  <si>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</si>
  <si>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</si>
  <si>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</si>
  <si>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</si>
  <si>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</si>
  <si>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</si>
  <si>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</si>
  <si>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</si>
  <si>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</si>
  <si>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</si>
  <si>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</si>
  <si>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</si>
  <si>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</si>
  <si>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</si>
  <si>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</si>
  <si>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</si>
  <si>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</si>
  <si>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</si>
  <si>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</si>
  <si>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</si>
  <si>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</si>
  <si>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</si>
  <si>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</si>
  <si>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</si>
  <si>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</si>
  <si>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</si>
  <si>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</si>
  <si>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</si>
  <si>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</si>
  <si>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</si>
  <si>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</si>
  <si>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</si>
  <si>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</si>
  <si>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</si>
  <si>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</si>
  <si>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</si>
  <si>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</si>
  <si>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</si>
  <si>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</si>
  <si>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</si>
  <si>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</si>
  <si>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</si>
  <si>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</si>
  <si>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</si>
  <si>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</si>
  <si>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</si>
  <si>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</si>
  <si>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</si>
  <si>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</si>
  <si>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</si>
  <si>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</si>
  <si>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</si>
  <si>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</si>
  <si>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</si>
  <si>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</si>
  <si>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</si>
  <si>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</si>
  <si>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</si>
  <si>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</si>
  <si>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</si>
  <si>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</si>
  <si>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</si>
  <si>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</si>
  <si>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</si>
  <si>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</si>
  <si>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</si>
  <si>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</si>
  <si>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</si>
  <si>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</si>
  <si>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</si>
  <si>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</si>
  <si>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</si>
  <si>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</si>
  <si>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</si>
  <si>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</si>
  <si>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</si>
  <si>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</si>
  <si>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</si>
  <si>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</si>
  <si>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</si>
  <si>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</si>
  <si>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</si>
  <si>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</si>
  <si>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</si>
  <si>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</si>
  <si>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</si>
  <si>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</si>
  <si>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</si>
  <si>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</si>
  <si>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</si>
  <si>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</si>
  <si>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</si>
  <si>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</si>
  <si>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</si>
  <si>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</si>
  <si>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</si>
  <si>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</si>
  <si>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</si>
  <si>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</si>
  <si>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</si>
  <si>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</si>
  <si>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</si>
  <si>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</si>
  <si>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</si>
  <si>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</si>
  <si>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</si>
  <si>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</si>
  <si>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</si>
  <si>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</si>
  <si>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</si>
  <si>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</si>
  <si>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</si>
  <si>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</si>
  <si>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</si>
  <si>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</si>
  <si>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</si>
  <si>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</si>
  <si>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</si>
  <si>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</si>
  <si>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</si>
  <si>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</si>
  <si>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</si>
  <si>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</si>
  <si>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</si>
  <si>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</si>
  <si>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</si>
  <si>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</si>
  <si>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</si>
  <si>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</si>
  <si>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</si>
  <si>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</si>
  <si>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</si>
  <si>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</si>
  <si>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</si>
  <si>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</si>
  <si>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</si>
  <si>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</si>
  <si>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</si>
  <si>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</si>
  <si>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</si>
  <si>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</si>
  <si>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</si>
  <si>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</si>
  <si>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</si>
  <si>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</si>
  <si>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</si>
  <si>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</si>
  <si>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</si>
  <si>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</si>
  <si>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</si>
  <si>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</si>
  <si>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</si>
  <si>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</si>
  <si>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</si>
  <si>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</si>
  <si>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</si>
  <si>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</si>
  <si>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</si>
  <si>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</si>
  <si>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</si>
  <si>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</si>
  <si>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</si>
  <si>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</si>
  <si>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</si>
  <si>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</si>
  <si>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</si>
  <si>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</si>
  <si>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</si>
  <si>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</si>
  <si>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</si>
  <si>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</si>
  <si>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</si>
  <si>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</si>
  <si>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</si>
  <si>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</si>
  <si>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</si>
  <si>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</si>
  <si>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</si>
  <si>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</si>
  <si>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</si>
  <si>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</si>
  <si>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</si>
  <si>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</si>
  <si>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</si>
  <si>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</si>
  <si>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</si>
  <si>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</si>
  <si>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</si>
  <si>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</si>
  <si>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</si>
  <si>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</si>
  <si>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</si>
  <si>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</si>
  <si>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</si>
  <si>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</si>
  <si>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</si>
  <si>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</si>
  <si>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</si>
  <si>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</si>
  <si>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</si>
  <si>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</si>
  <si>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</si>
  <si>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</si>
  <si>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</si>
  <si>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</si>
  <si>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</si>
  <si>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</si>
  <si>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</si>
  <si>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</si>
  <si>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</si>
  <si>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</si>
  <si>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</si>
  <si>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</si>
  <si>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</si>
  <si>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</si>
  <si>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</si>
  <si>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</si>
  <si>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</si>
  <si>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</si>
  <si>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</si>
  <si>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</si>
  <si>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</si>
  <si>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</si>
  <si>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</si>
  <si>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</si>
  <si>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</si>
  <si>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</si>
  <si>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</si>
  <si>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</si>
  <si>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</si>
  <si>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</si>
  <si>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</si>
  <si>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</si>
  <si>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</si>
  <si>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</si>
  <si>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</si>
  <si>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</si>
  <si>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</si>
  <si>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</si>
  <si>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</si>
  <si>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</si>
  <si>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</si>
  <si>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</si>
  <si>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</si>
  <si>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</si>
  <si>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</si>
  <si>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</si>
  <si>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</si>
  <si>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</si>
  <si>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</si>
  <si>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</si>
  <si>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</si>
  <si>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</si>
  <si>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</si>
  <si>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</si>
  <si>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</si>
  <si>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</si>
  <si>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</si>
  <si>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</si>
  <si>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</si>
  <si>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</si>
  <si>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</si>
  <si>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</si>
  <si>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</si>
  <si>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</si>
  <si>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</si>
  <si>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</si>
  <si>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</si>
  <si>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</si>
  <si>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</si>
  <si>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</si>
  <si>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</si>
  <si>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</si>
  <si>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</si>
  <si>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</si>
  <si>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</si>
  <si>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</si>
  <si>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</si>
  <si>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</si>
  <si>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</si>
  <si>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</si>
  <si>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</si>
  <si>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</si>
  <si>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</si>
  <si>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</si>
  <si>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</si>
  <si>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</si>
  <si>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</si>
  <si>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</si>
  <si>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</si>
  <si>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</si>
  <si>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</si>
  <si>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</si>
  <si>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</si>
  <si>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</si>
  <si>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</si>
  <si>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</si>
  <si>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</si>
  <si>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</si>
  <si>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</si>
  <si>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</si>
  <si>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</si>
  <si>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</si>
  <si>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</si>
  <si>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</si>
  <si>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</si>
  <si>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</si>
  <si>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</si>
  <si>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</si>
  <si>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</si>
  <si>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</si>
  <si>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</si>
  <si>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</si>
  <si>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</si>
  <si>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</si>
  <si>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</si>
  <si>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</si>
  <si>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</si>
  <si>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</si>
  <si>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</si>
  <si>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</si>
  <si>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</si>
  <si>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</si>
  <si>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</si>
  <si>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</si>
  <si>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</si>
  <si>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</si>
  <si>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</si>
  <si>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</si>
  <si>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</si>
  <si>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</si>
  <si>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</si>
  <si>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</si>
  <si>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</si>
  <si>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</si>
  <si>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</si>
  <si>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</si>
  <si>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</si>
  <si>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</si>
  <si>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</si>
  <si>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</si>
  <si>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</si>
  <si>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</si>
  <si>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</si>
  <si>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</si>
  <si>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</si>
  <si>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</si>
  <si>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</si>
  <si>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</si>
  <si>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</si>
  <si>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</si>
  <si>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</si>
  <si>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</si>
  <si>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</si>
  <si>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</si>
  <si>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</si>
  <si>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</si>
  <si>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</si>
  <si>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</si>
  <si>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</si>
  <si>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</si>
  <si>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</si>
  <si>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</si>
  <si>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</si>
  <si>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</si>
  <si>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</si>
  <si>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</si>
  <si>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</si>
  <si>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</si>
  <si>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</si>
  <si>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</si>
  <si>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</si>
  <si>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</si>
  <si>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</si>
  <si>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</si>
  <si>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</si>
  <si>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</si>
  <si>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</si>
  <si>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</si>
  <si>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</si>
  <si>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</si>
  <si>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</si>
  <si>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</si>
  <si>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</si>
  <si>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</si>
  <si>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</si>
  <si>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</si>
  <si>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</si>
  <si>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</si>
  <si>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</si>
  <si>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</si>
  <si>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</si>
  <si>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</si>
  <si>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</si>
  <si>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</si>
  <si>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</si>
  <si>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</si>
  <si>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</si>
  <si>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</si>
  <si>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</si>
  <si>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</si>
  <si>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</si>
  <si>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</si>
  <si>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</si>
  <si>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</si>
  <si>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</si>
  <si>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</si>
  <si>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</si>
  <si>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</si>
  <si>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</si>
  <si>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</si>
  <si>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</si>
  <si>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</si>
  <si>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</si>
  <si>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</si>
  <si>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</si>
  <si>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</si>
  <si>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</si>
  <si>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</si>
  <si>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</si>
  <si>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</si>
  <si>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</si>
  <si>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</si>
  <si>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</si>
  <si>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</si>
  <si>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</si>
  <si>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</si>
  <si>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</si>
  <si>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</si>
  <si>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</si>
  <si>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</si>
  <si>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</si>
  <si>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</si>
  <si>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</si>
  <si>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</si>
  <si>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</si>
  <si>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</si>
  <si>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</si>
  <si>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</si>
  <si>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</si>
  <si>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</si>
  <si>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</si>
  <si>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</si>
  <si>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</si>
  <si>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</si>
  <si>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</si>
  <si>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</si>
  <si>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</si>
  <si>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</si>
  <si>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</si>
  <si>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</si>
  <si>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</si>
  <si>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</si>
  <si>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</si>
  <si>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</si>
  <si>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</si>
  <si>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</si>
  <si>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</si>
  <si>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</si>
  <si>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</si>
  <si>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</si>
  <si>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</si>
  <si>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</si>
  <si>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</si>
  <si>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</si>
  <si>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</si>
  <si>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</si>
  <si>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</si>
  <si>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</si>
  <si>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</si>
  <si>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</si>
  <si>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</si>
  <si>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</si>
  <si>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</si>
  <si>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</si>
  <si>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</si>
  <si>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</si>
  <si>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</si>
  <si>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</si>
  <si>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</si>
  <si>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</si>
  <si>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</si>
  <si>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</si>
  <si>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</si>
  <si>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</si>
  <si>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</si>
  <si>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</si>
  <si>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</si>
  <si>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</si>
  <si>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</si>
  <si>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</si>
  <si>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</si>
  <si>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</si>
  <si>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</si>
  <si>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</si>
  <si>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</si>
  <si>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</si>
  <si>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</si>
  <si>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</si>
  <si>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</si>
  <si>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</si>
  <si>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</si>
  <si>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</si>
  <si>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</si>
  <si>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</si>
  <si>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</si>
  <si>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</si>
  <si>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</si>
  <si>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</si>
  <si>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</si>
  <si>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</si>
  <si>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</si>
  <si>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</si>
  <si>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</si>
  <si>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</si>
  <si>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</si>
  <si>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</si>
  <si>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</si>
  <si>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</si>
  <si>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</si>
  <si>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</si>
  <si>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</si>
  <si>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</si>
  <si>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</si>
  <si>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</si>
  <si>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</si>
  <si>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</si>
  <si>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</si>
  <si>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</si>
  <si>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</si>
  <si>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</si>
  <si>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</si>
  <si>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</si>
  <si>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</si>
  <si>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</si>
  <si>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</si>
  <si>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</si>
  <si>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</si>
  <si>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</si>
  <si>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</si>
  <si>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</si>
  <si>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</si>
  <si>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</si>
  <si>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</si>
  <si>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</si>
  <si>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</si>
  <si>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</si>
  <si>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</si>
  <si>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</si>
  <si>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</si>
  <si>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</si>
  <si>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</si>
  <si>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</si>
  <si>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</si>
  <si>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</si>
  <si>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</si>
  <si>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</si>
  <si>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</si>
  <si>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</si>
  <si>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</si>
  <si>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</si>
  <si>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</si>
  <si>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</si>
  <si>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</si>
  <si>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</si>
  <si>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</si>
  <si>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</si>
  <si>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</si>
  <si>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</si>
  <si>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</si>
  <si>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</si>
  <si>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</si>
  <si>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</si>
  <si>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</si>
  <si>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</si>
  <si>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</si>
  <si>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</si>
  <si>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</si>
  <si>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</si>
  <si>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</si>
  <si>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</si>
  <si>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</si>
  <si>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</si>
  <si>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</si>
  <si>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</si>
  <si>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</si>
  <si>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</si>
  <si>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</si>
  <si>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</si>
  <si>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</si>
  <si>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</si>
  <si>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</si>
  <si>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</si>
  <si>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</si>
  <si>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</si>
  <si>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</si>
  <si>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</si>
  <si>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</si>
  <si>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</si>
  <si>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</si>
  <si>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</si>
  <si>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</si>
  <si>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</si>
  <si>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</si>
  <si>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</si>
  <si>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</si>
  <si>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</si>
  <si>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</si>
  <si>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</si>
  <si>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</si>
  <si>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</si>
  <si>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</si>
  <si>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</si>
  <si>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</si>
  <si>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</si>
  <si>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</si>
  <si>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</si>
  <si>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</si>
  <si>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</si>
  <si>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</si>
  <si>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</si>
  <si>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</si>
  <si>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</si>
  <si>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</si>
  <si>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</si>
  <si>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</si>
  <si>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</si>
  <si>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</si>
  <si>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</si>
  <si>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</si>
  <si>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</si>
  <si>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</si>
  <si>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</si>
  <si>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</si>
  <si>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</si>
  <si>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</si>
  <si>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</si>
  <si>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</si>
  <si>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</si>
  <si>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</si>
  <si>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</si>
  <si>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</si>
  <si>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</si>
  <si>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</si>
  <si>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</si>
  <si>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</si>
  <si>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</si>
  <si>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</si>
  <si>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</si>
  <si>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</si>
  <si>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</si>
  <si>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</si>
  <si>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</si>
  <si>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</si>
  <si>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</si>
  <si>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</si>
  <si>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</si>
  <si>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</si>
  <si>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</si>
  <si>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</si>
  <si>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</si>
  <si>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</si>
  <si>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</si>
  <si>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</si>
  <si>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</si>
  <si>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</si>
  <si>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</si>
  <si>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</si>
  <si>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</si>
  <si>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</si>
  <si>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</si>
  <si>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</si>
  <si>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</si>
  <si>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</si>
  <si>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</si>
  <si>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</si>
  <si>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</si>
  <si>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</si>
  <si>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</si>
  <si>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</si>
  <si>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</si>
  <si>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</si>
  <si>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</si>
  <si>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</si>
  <si>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</si>
  <si>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</si>
  <si>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</si>
  <si>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</si>
  <si>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</si>
  <si>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</si>
  <si>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</si>
  <si>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</si>
  <si>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</si>
  <si>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</si>
  <si>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</si>
  <si>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</si>
  <si>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</si>
  <si>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</si>
  <si>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</si>
  <si>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</si>
  <si>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</si>
  <si>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</si>
  <si>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</si>
  <si>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</si>
  <si>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</si>
  <si>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</si>
  <si>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</si>
  <si>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</si>
  <si>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</si>
  <si>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</si>
  <si>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</si>
  <si>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</si>
  <si>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</si>
  <si>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</si>
  <si>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</si>
  <si>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</si>
  <si>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</si>
  <si>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</si>
  <si>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</si>
  <si>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</si>
  <si>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</si>
  <si>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</si>
  <si>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</si>
  <si>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</si>
  <si>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</si>
  <si>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</si>
  <si>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</si>
  <si>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</si>
  <si>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</si>
  <si>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</si>
  <si>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</si>
  <si>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</si>
  <si>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</si>
  <si>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</si>
  <si>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</si>
  <si>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</si>
  <si>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</si>
  <si>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</si>
  <si>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</si>
  <si>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</si>
  <si>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</si>
  <si>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</si>
  <si>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</si>
  <si>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</si>
  <si>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</si>
  <si>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</si>
  <si>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</si>
  <si>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</si>
  <si>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</si>
  <si>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</si>
  <si>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</si>
  <si>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</si>
  <si>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</si>
  <si>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</si>
  <si>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</si>
  <si>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</si>
  <si>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</si>
  <si>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</si>
  <si>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</si>
  <si>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</si>
  <si>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</si>
  <si>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</si>
  <si>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</si>
  <si>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</si>
  <si>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</si>
  <si>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</si>
  <si>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</si>
  <si>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</si>
  <si>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</si>
  <si>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</si>
  <si>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</si>
  <si>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</si>
  <si>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</si>
  <si>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</si>
  <si>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</si>
  <si>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</si>
  <si>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</si>
  <si>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</si>
  <si>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</si>
  <si>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</si>
  <si>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</si>
  <si>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</si>
  <si>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</si>
  <si>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</si>
  <si>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</si>
  <si>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</si>
  <si>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</si>
  <si>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</si>
  <si>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</si>
  <si>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</si>
  <si>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</si>
  <si>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</si>
  <si>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</si>
  <si>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</si>
  <si>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</si>
  <si>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</si>
  <si>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</si>
  <si>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</si>
  <si>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</si>
  <si>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</si>
  <si>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</si>
  <si>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</si>
  <si>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</si>
  <si>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</si>
  <si>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</si>
  <si>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</si>
  <si>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</si>
  <si>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</si>
  <si>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</si>
  <si>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</si>
  <si>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</si>
  <si>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</si>
  <si>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</si>
  <si>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</si>
  <si>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</si>
  <si>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</si>
  <si>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</si>
  <si>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</si>
  <si>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</si>
  <si>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</si>
  <si>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</si>
  <si>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</si>
  <si>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</si>
  <si>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</si>
  <si>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</si>
  <si>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</si>
  <si>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</si>
  <si>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</si>
  <si>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</si>
  <si>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</si>
  <si>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</si>
  <si>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</si>
  <si>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</si>
  <si>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</si>
  <si>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</si>
  <si>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</si>
  <si>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</si>
  <si>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</si>
  <si>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</si>
  <si>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</si>
  <si>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</si>
  <si>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</si>
  <si>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</si>
  <si>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</si>
  <si>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</si>
  <si>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</si>
  <si>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</si>
  <si>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</si>
  <si>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</si>
  <si>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</si>
  <si>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</si>
  <si>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</si>
  <si>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</si>
  <si>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</si>
  <si>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</si>
  <si>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</si>
  <si>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</si>
  <si>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</si>
  <si>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</si>
  <si>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</si>
  <si>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</si>
  <si>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</si>
  <si>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</si>
  <si>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</si>
  <si>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</si>
  <si>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</si>
  <si>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</si>
  <si>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</si>
  <si>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</si>
  <si>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</si>
  <si>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</si>
  <si>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</si>
  <si>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</si>
  <si>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</si>
  <si>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</si>
  <si>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</si>
  <si>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</si>
  <si>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</si>
  <si>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</si>
  <si>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</si>
  <si>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</si>
  <si>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</si>
  <si>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</si>
  <si>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</si>
  <si>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</si>
  <si>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</si>
  <si>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</si>
  <si>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</si>
  <si>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</si>
  <si>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</si>
  <si>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</si>
  <si>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</si>
  <si>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</si>
  <si>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</si>
  <si>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</si>
  <si>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</si>
  <si>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</si>
  <si>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</si>
  <si>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</si>
  <si>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</si>
  <si>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</si>
  <si>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</si>
  <si>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</si>
  <si>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</si>
  <si>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</si>
  <si>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</si>
  <si>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</si>
  <si>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</si>
  <si>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</si>
  <si>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</si>
  <si>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</si>
  <si>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</si>
  <si>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</si>
  <si>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</si>
  <si>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</si>
  <si>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</si>
  <si>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</si>
  <si>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</si>
  <si>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</si>
  <si>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</si>
  <si>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</si>
  <si>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</si>
  <si>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</si>
  <si>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</si>
  <si>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</si>
  <si>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</si>
  <si>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</si>
  <si>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</si>
  <si>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</si>
  <si>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</si>
  <si>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</si>
  <si>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</si>
  <si>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</si>
  <si>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</si>
  <si>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</si>
  <si>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</si>
  <si>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</si>
  <si>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</si>
  <si>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</si>
  <si>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</si>
  <si>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</si>
  <si>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</si>
  <si>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</si>
  <si>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</si>
  <si>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</si>
  <si>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</si>
  <si>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</si>
  <si>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</si>
  <si>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</si>
  <si>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</si>
  <si>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</si>
  <si>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</si>
  <si>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</si>
  <si>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</si>
  <si>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</si>
  <si>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</si>
  <si>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</si>
  <si>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</si>
  <si>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</si>
  <si>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</si>
  <si>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</si>
  <si>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</si>
  <si>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</si>
  <si>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</si>
  <si>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</si>
  <si>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</si>
  <si>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</si>
  <si>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</si>
  <si>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</si>
  <si>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</si>
  <si>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</si>
  <si>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</si>
  <si>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</si>
  <si>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</si>
  <si>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</si>
  <si>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</si>
  <si>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</si>
  <si>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</si>
  <si>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</si>
  <si>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</si>
  <si>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</si>
  <si>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</si>
  <si>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</si>
  <si>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</si>
  <si>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</si>
  <si>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</si>
  <si>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</si>
  <si>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</si>
  <si>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</si>
  <si>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</si>
  <si>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</si>
  <si>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</si>
  <si>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</si>
  <si>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</si>
  <si>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</si>
  <si>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</si>
  <si>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</si>
  <si>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</si>
  <si>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</si>
  <si>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</si>
  <si>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</si>
  <si>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</si>
  <si>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</si>
  <si>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</si>
  <si>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</si>
  <si>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</si>
  <si>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</si>
  <si>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</si>
  <si>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</si>
  <si>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</si>
  <si>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</si>
  <si>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</si>
  <si>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</si>
  <si>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</si>
  <si>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</si>
  <si>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</si>
  <si>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</si>
  <si>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</si>
  <si>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</si>
  <si>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</si>
  <si>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</si>
  <si>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</si>
  <si>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</si>
  <si>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</si>
  <si>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</si>
  <si>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</si>
  <si>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</si>
  <si>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</si>
  <si>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</si>
  <si>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</si>
  <si>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</si>
  <si>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</si>
  <si>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</si>
  <si>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</si>
  <si>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</si>
  <si>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</si>
  <si>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</si>
  <si>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</si>
  <si>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</si>
  <si>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</si>
  <si>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</si>
  <si>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</si>
  <si>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</si>
  <si>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</si>
  <si>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</si>
  <si>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</si>
  <si>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</si>
  <si>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</si>
  <si>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</si>
  <si>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</si>
  <si>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</si>
  <si>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</si>
  <si>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</si>
  <si>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</si>
  <si>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</si>
  <si>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</si>
  <si>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</si>
  <si>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</si>
  <si>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</si>
  <si>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</si>
  <si>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</si>
  <si>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</si>
  <si>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</si>
  <si>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</si>
  <si>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</si>
  <si>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</si>
  <si>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</si>
  <si>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</si>
  <si>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</si>
  <si>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</si>
  <si>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</si>
  <si>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</si>
  <si>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</si>
  <si>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</si>
  <si>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</si>
  <si>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</si>
  <si>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</si>
  <si>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</si>
  <si>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</si>
  <si>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</si>
  <si>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</si>
  <si>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</si>
  <si>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</si>
  <si>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</si>
  <si>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</si>
  <si>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</si>
  <si>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</si>
  <si>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</si>
  <si>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</si>
  <si>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</si>
  <si>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</si>
  <si>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</si>
  <si>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</si>
  <si>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</si>
  <si>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</si>
  <si>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</si>
  <si>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</si>
  <si>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</si>
  <si>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</si>
  <si>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</si>
  <si>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</si>
  <si>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</si>
  <si>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</si>
  <si>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</si>
  <si>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</si>
  <si>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</si>
  <si>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</si>
  <si>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</si>
  <si>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</si>
  <si>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</si>
  <si>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</si>
  <si>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</si>
  <si>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</si>
  <si>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</si>
  <si>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</si>
  <si>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</si>
  <si>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</si>
  <si>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</si>
  <si>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</si>
  <si>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</si>
  <si>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</si>
  <si>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</si>
  <si>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</si>
  <si>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</si>
  <si>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</si>
  <si>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</si>
  <si>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</si>
  <si>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</si>
  <si>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</si>
  <si>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</si>
  <si>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</si>
  <si>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</si>
  <si>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</si>
  <si>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</si>
  <si>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</si>
  <si>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</si>
  <si>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</si>
  <si>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</si>
  <si>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</si>
  <si>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</si>
  <si>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</si>
  <si>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</si>
  <si>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</si>
  <si>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</si>
  <si>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</si>
  <si>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</si>
  <si>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</si>
  <si>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</si>
  <si>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</si>
  <si>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</si>
  <si>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</si>
  <si>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</si>
  <si>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</si>
  <si>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</si>
  <si>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</si>
  <si>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</si>
  <si>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</si>
  <si>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</si>
  <si>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</si>
  <si>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</si>
  <si>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</si>
  <si>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</si>
  <si>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</si>
  <si>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</si>
  <si>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</si>
  <si>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</si>
  <si>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</si>
  <si>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</si>
  <si>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</si>
  <si>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</si>
  <si>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</si>
  <si>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</si>
  <si>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</si>
  <si>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</si>
  <si>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</si>
  <si>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</si>
  <si>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</si>
  <si>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</si>
  <si>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</si>
  <si>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</si>
  <si>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</si>
  <si>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</si>
  <si>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</si>
  <si>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</si>
  <si>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</si>
  <si>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</si>
  <si>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</si>
  <si>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</si>
  <si>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</si>
  <si>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</si>
  <si>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</si>
  <si>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</si>
  <si>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</si>
  <si>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</si>
  <si>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</si>
  <si>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</si>
  <si>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</si>
  <si>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</si>
  <si>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</si>
  <si>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</si>
  <si>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</si>
  <si>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</si>
  <si>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</si>
  <si>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</si>
  <si>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</si>
  <si>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</si>
  <si>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</si>
  <si>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</si>
  <si>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</si>
  <si>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</si>
  <si>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</si>
  <si>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</si>
  <si>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</si>
  <si>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</si>
  <si>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</si>
  <si>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</si>
  <si>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</si>
  <si>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</si>
  <si>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</si>
  <si>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</si>
  <si>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</si>
  <si>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</si>
  <si>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</si>
  <si>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</si>
  <si>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</si>
  <si>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</si>
  <si>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</si>
  <si>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</si>
  <si>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</si>
  <si>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</si>
  <si>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</si>
  <si>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</si>
  <si>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</si>
  <si>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</si>
  <si>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</si>
  <si>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</si>
  <si>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</si>
  <si>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</si>
  <si>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</si>
  <si>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</si>
  <si>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</si>
  <si>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</si>
  <si>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</si>
  <si>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</si>
  <si>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</si>
  <si>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</si>
  <si>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</si>
  <si>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</si>
  <si>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</si>
  <si>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</si>
  <si>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</si>
  <si>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</si>
  <si>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</si>
  <si>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</si>
  <si>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</si>
  <si>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</si>
  <si>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</si>
  <si>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</si>
  <si>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</si>
  <si>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</si>
  <si>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</si>
  <si>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</si>
  <si>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</si>
  <si>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</si>
  <si>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</si>
  <si>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</si>
  <si>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</si>
  <si>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</si>
  <si>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</si>
  <si>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</si>
  <si>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</si>
  <si>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</si>
  <si>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</si>
  <si>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</si>
  <si>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</si>
  <si>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</si>
  <si>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</si>
  <si>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</si>
  <si>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</si>
  <si>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</si>
  <si>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</si>
  <si>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</si>
  <si>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</si>
  <si>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</si>
  <si>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</si>
  <si>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</si>
  <si>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</si>
  <si>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</si>
  <si>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</si>
  <si>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</si>
  <si>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</si>
  <si>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</si>
  <si>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</si>
  <si>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</si>
  <si>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</si>
  <si>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</si>
  <si>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</si>
  <si>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</si>
  <si>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</si>
  <si>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</si>
  <si>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</si>
  <si>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</si>
  <si>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</si>
  <si>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</si>
  <si>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</si>
  <si>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</si>
  <si>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</si>
  <si>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</si>
  <si>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</si>
  <si>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</si>
  <si>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</si>
  <si>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</si>
  <si>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</si>
  <si>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</si>
  <si>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</si>
  <si>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</si>
  <si>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</si>
  <si>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</si>
  <si>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</si>
  <si>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</si>
  <si>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</si>
  <si>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</si>
  <si>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</si>
  <si>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</si>
  <si>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</si>
  <si>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</si>
  <si>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</si>
  <si>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</si>
  <si>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</si>
  <si>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</si>
  <si>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</si>
  <si>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</si>
  <si>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</si>
  <si>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</si>
  <si>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</si>
  <si>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</si>
  <si>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</si>
  <si>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</si>
  <si>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</si>
  <si>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</si>
  <si>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</si>
  <si>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</si>
  <si>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</si>
  <si>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</si>
  <si>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</si>
  <si>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</si>
  <si>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</si>
  <si>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</si>
  <si>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</si>
  <si>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</si>
  <si>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</si>
  <si>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</si>
  <si>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</si>
  <si>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</si>
  <si>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</si>
  <si>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</si>
  <si>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</si>
  <si>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</si>
  <si>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</si>
  <si>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</si>
  <si>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</si>
  <si>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</si>
  <si>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</si>
  <si>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</si>
  <si>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</si>
  <si>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</si>
  <si>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</si>
  <si>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</si>
  <si>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</si>
  <si>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</si>
  <si>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</si>
  <si>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</si>
  <si>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</si>
  <si>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</si>
  <si>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</si>
  <si>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</si>
  <si>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</si>
  <si>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</si>
  <si>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</si>
  <si>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</si>
  <si>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</si>
  <si>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</si>
  <si>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</si>
  <si>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</si>
  <si>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</si>
  <si>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</si>
  <si>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</si>
  <si>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</si>
  <si>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</si>
  <si>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</si>
  <si>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</si>
  <si>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</si>
  <si>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</si>
  <si>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</si>
  <si>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</si>
  <si>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</si>
  <si>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</si>
  <si>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</si>
  <si>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</si>
  <si>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</si>
  <si>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</si>
  <si>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</si>
  <si>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</si>
  <si>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</si>
  <si>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</si>
  <si>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</si>
  <si>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</si>
  <si>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</si>
  <si>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</si>
  <si>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</si>
  <si>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</si>
  <si>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</si>
  <si>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</si>
  <si>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</si>
  <si>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</si>
  <si>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</si>
  <si>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</si>
  <si>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</si>
  <si>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</si>
  <si>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</si>
  <si>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</si>
  <si>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</si>
  <si>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</si>
  <si>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</si>
  <si>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</si>
  <si>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</si>
  <si>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</si>
  <si>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</si>
  <si>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</si>
  <si>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</si>
  <si>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</si>
  <si>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</si>
  <si>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</si>
  <si>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</si>
  <si>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</si>
  <si>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</si>
  <si>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</si>
  <si>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</si>
  <si>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</si>
  <si>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</si>
  <si>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</si>
  <si>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</si>
  <si>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</si>
  <si>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</si>
  <si>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</si>
  <si>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</si>
  <si>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</si>
  <si>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</si>
  <si>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</si>
  <si>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</si>
  <si>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</si>
  <si>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</si>
  <si>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</si>
  <si>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</si>
  <si>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</si>
  <si>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</si>
  <si>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</si>
  <si>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</si>
  <si>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</si>
  <si>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</si>
  <si>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</si>
  <si>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</si>
  <si>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</si>
  <si>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</si>
  <si>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</si>
  <si>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</si>
  <si>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</si>
  <si>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</si>
  <si>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</si>
  <si>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</si>
  <si>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</si>
  <si>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</si>
  <si>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</si>
  <si>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</si>
  <si>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</si>
  <si>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</si>
  <si>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</si>
  <si>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</si>
  <si>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</si>
  <si>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</si>
  <si>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</si>
  <si>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</si>
  <si>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</si>
  <si>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</si>
  <si>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</si>
  <si>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</si>
  <si>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</si>
  <si>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</si>
  <si>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</si>
  <si>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</si>
  <si>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</si>
  <si>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</si>
  <si>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</si>
  <si>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</si>
  <si>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</si>
  <si>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</si>
  <si>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</si>
  <si>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</si>
  <si>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</si>
  <si>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</si>
  <si>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</si>
  <si>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</si>
  <si>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</si>
  <si>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</si>
  <si>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</si>
  <si>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</si>
  <si>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</si>
  <si>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</si>
  <si>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</si>
  <si>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</si>
  <si>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</si>
  <si>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</si>
  <si>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</si>
  <si>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</si>
  <si>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</si>
  <si>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</si>
  <si>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</si>
  <si>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</si>
  <si>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</si>
  <si>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</si>
  <si>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</si>
  <si>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</si>
  <si>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</si>
  <si>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</si>
  <si>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</si>
  <si>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</si>
  <si>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</si>
  <si>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</si>
  <si>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</si>
  <si>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</si>
  <si>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</si>
  <si>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</si>
  <si>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</si>
  <si>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</si>
  <si>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</si>
  <si>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</si>
  <si>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</si>
  <si>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</si>
  <si>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</si>
  <si>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</si>
  <si>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</si>
  <si>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</si>
  <si>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</si>
  <si>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</si>
  <si>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</si>
  <si>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</si>
  <si>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</si>
  <si>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</si>
  <si>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</si>
  <si>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</si>
  <si>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</si>
  <si>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</si>
  <si>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</si>
  <si>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</si>
  <si>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</si>
  <si>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</si>
  <si>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</si>
  <si>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</si>
  <si>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</si>
  <si>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</si>
  <si>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</si>
  <si>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</si>
  <si>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</si>
  <si>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</si>
  <si>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</si>
  <si>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</si>
  <si>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</si>
  <si>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</si>
  <si>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</si>
  <si>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</si>
  <si>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</si>
  <si>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</si>
  <si>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</si>
  <si>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</si>
  <si>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</si>
  <si>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</si>
  <si>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</si>
  <si>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</si>
  <si>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</si>
  <si>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</si>
  <si>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</si>
  <si>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</si>
  <si>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</si>
  <si>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</si>
  <si>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</si>
  <si>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</si>
  <si>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</si>
  <si>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</si>
  <si>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</si>
  <si>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</si>
  <si>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</si>
  <si>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</si>
  <si>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</si>
  <si>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</si>
  <si>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</si>
  <si>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</si>
  <si>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</si>
  <si>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</si>
  <si>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</si>
  <si>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</si>
  <si>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</si>
  <si>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</si>
  <si>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</si>
  <si>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</si>
  <si>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</si>
  <si>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</si>
  <si>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</si>
  <si>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</si>
  <si>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</si>
  <si>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</si>
  <si>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</si>
  <si>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</si>
  <si>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</si>
  <si>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</si>
  <si>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</si>
  <si>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</si>
  <si>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</si>
  <si>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</si>
  <si>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</si>
  <si>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</si>
  <si>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</si>
  <si>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</si>
  <si>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</si>
  <si>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</si>
  <si>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</si>
  <si>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</si>
  <si>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</si>
  <si>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</si>
  <si>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</si>
  <si>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</si>
  <si>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</si>
  <si>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</si>
  <si>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</si>
  <si>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</si>
  <si>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</si>
  <si>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</si>
  <si>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</si>
  <si>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</si>
  <si>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</si>
  <si>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</si>
  <si>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</si>
  <si>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</si>
  <si>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</si>
  <si>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</si>
  <si>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</si>
  <si>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</si>
  <si>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</si>
  <si>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</si>
  <si>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</si>
  <si>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</si>
  <si>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</si>
  <si>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</si>
  <si>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</si>
  <si>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</si>
  <si>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</si>
  <si>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</si>
  <si>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</si>
  <si>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</si>
  <si>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</si>
  <si>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</si>
  <si>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</si>
  <si>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</si>
  <si>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</si>
  <si>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</si>
  <si>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</si>
  <si>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</si>
  <si>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</si>
  <si>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</si>
  <si>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</si>
  <si>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</si>
  <si>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</si>
  <si>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</si>
  <si>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</si>
  <si>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</si>
  <si>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</si>
  <si>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</si>
  <si>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</si>
  <si>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</si>
  <si>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</si>
  <si>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</si>
  <si>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</si>
  <si>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</si>
  <si>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</si>
  <si>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</si>
  <si>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</si>
  <si>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</si>
  <si>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</si>
  <si>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</si>
  <si>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</si>
  <si>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</si>
  <si>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</si>
  <si>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</si>
  <si>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</si>
  <si>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</si>
  <si>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</si>
  <si>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</si>
  <si>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</si>
  <si>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</si>
  <si>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</si>
  <si>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</si>
  <si>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</si>
  <si>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</si>
  <si>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</si>
  <si>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</si>
  <si>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</si>
  <si>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</si>
  <si>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</si>
  <si>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</si>
  <si>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</si>
  <si>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</si>
  <si>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</si>
  <si>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</si>
  <si>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</si>
  <si>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</si>
  <si>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</si>
  <si>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</si>
  <si>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</si>
  <si>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</si>
  <si>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</si>
  <si>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</si>
  <si>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</si>
  <si>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</si>
  <si>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</si>
  <si>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</si>
  <si>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</si>
  <si>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</si>
  <si>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</si>
  <si>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</si>
  <si>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</si>
  <si>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</si>
  <si>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</si>
  <si>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</si>
  <si>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</si>
  <si>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</si>
  <si>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</si>
  <si>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</si>
  <si>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</si>
  <si>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</si>
  <si>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</si>
  <si>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</si>
  <si>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</si>
  <si>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</si>
  <si>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</si>
  <si>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</si>
  <si>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</si>
  <si>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</si>
  <si>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</si>
  <si>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</si>
  <si>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</si>
  <si>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</si>
  <si>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</si>
  <si>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</si>
  <si>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</si>
  <si>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</si>
  <si>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</si>
  <si>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</si>
  <si>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</si>
  <si>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</si>
  <si>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</si>
  <si>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</si>
  <si>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</si>
  <si>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</si>
  <si>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</si>
  <si>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</si>
  <si>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</si>
  <si>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</si>
  <si>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</si>
  <si>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</si>
  <si>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</si>
  <si>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</si>
  <si>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</si>
  <si>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</si>
  <si>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</si>
  <si>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</si>
  <si>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</si>
  <si>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</si>
  <si>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</si>
  <si>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</si>
  <si>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</si>
  <si>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</si>
  <si>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</si>
  <si>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</si>
  <si>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</si>
  <si>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</si>
  <si>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</si>
  <si>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</si>
  <si>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</si>
  <si>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</si>
  <si>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</si>
  <si>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</si>
  <si>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</si>
  <si>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</si>
  <si>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</si>
  <si>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</si>
  <si>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</si>
  <si>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</si>
  <si>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</si>
  <si>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</si>
  <si>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</si>
  <si>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</si>
  <si>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</si>
  <si>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</si>
  <si>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</si>
  <si>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</si>
  <si>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</si>
  <si>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</si>
  <si>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</si>
  <si>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</si>
  <si>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</si>
  <si>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</si>
  <si>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</si>
  <si>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</si>
  <si>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</si>
  <si>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</si>
  <si>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</si>
  <si>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</si>
  <si>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</si>
  <si>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</si>
  <si>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</si>
  <si>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</si>
  <si>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</si>
  <si>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</si>
  <si>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</si>
  <si>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</si>
  <si>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</si>
  <si>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</si>
  <si>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</si>
  <si>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</si>
  <si>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</si>
  <si>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</si>
  <si>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</si>
  <si>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</si>
  <si>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</si>
  <si>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</si>
  <si>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</si>
  <si>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</si>
  <si>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</si>
  <si>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</si>
  <si>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</si>
  <si>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</si>
  <si>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</si>
  <si>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</si>
  <si>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</si>
  <si>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</si>
  <si>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</si>
  <si>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</si>
  <si>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</si>
  <si>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</si>
  <si>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</si>
  <si>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</si>
  <si>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</si>
  <si>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</si>
  <si>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</si>
  <si>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</si>
  <si>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</si>
  <si>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</si>
  <si>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</si>
  <si>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</si>
  <si>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</si>
  <si>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</si>
  <si>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</si>
  <si>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</si>
  <si>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</si>
  <si>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</si>
  <si>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</si>
  <si>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</si>
  <si>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</si>
  <si>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</si>
  <si>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</si>
  <si>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</si>
  <si>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</si>
  <si>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</si>
  <si>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</si>
  <si>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</si>
  <si>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</si>
  <si>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</si>
  <si>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</si>
  <si>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</si>
  <si>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</si>
  <si>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</si>
  <si>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</si>
  <si>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</si>
  <si>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</si>
  <si>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</si>
  <si>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</si>
  <si>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</si>
  <si>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</si>
  <si>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</si>
  <si>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</si>
  <si>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</si>
  <si>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</si>
  <si>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</si>
  <si>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</si>
  <si>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</si>
  <si>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</si>
  <si>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</si>
  <si>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</si>
  <si>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</si>
  <si>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</si>
  <si>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</si>
  <si>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</si>
  <si>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</si>
  <si>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</si>
  <si>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</si>
  <si>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</si>
  <si>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</si>
  <si>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</si>
  <si>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</si>
  <si>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</si>
  <si>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</si>
  <si>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</si>
  <si>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</si>
  <si>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</si>
  <si>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</si>
  <si>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</si>
  <si>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</si>
  <si>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</si>
  <si>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</si>
  <si>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</si>
  <si>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</si>
  <si>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</si>
  <si>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</si>
  <si>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</si>
  <si>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</si>
  <si>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</si>
  <si>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</si>
  <si>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</si>
  <si>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</si>
  <si>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</si>
  <si>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</si>
  <si>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</si>
  <si>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</si>
  <si>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</si>
  <si>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</si>
  <si>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</si>
  <si>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</si>
  <si>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</si>
  <si>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</si>
  <si>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</si>
  <si>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</si>
  <si>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</si>
  <si>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</si>
  <si>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</si>
  <si>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</si>
  <si>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</si>
  <si>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</si>
  <si>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</si>
  <si>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</si>
  <si>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</si>
  <si>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</si>
  <si>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</si>
  <si>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</si>
  <si>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</si>
  <si>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</si>
  <si>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</si>
  <si>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</si>
  <si>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</si>
  <si>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</si>
  <si>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</si>
  <si>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</si>
  <si>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</si>
  <si>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</si>
  <si>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</si>
  <si>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</si>
  <si>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</si>
  <si>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</si>
  <si>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</si>
  <si>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</si>
  <si>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</si>
  <si>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</si>
  <si>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</si>
  <si>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</si>
  <si>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</si>
  <si>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</si>
  <si>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</si>
  <si>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</si>
  <si>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</si>
  <si>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</si>
  <si>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</si>
  <si>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</si>
  <si>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</si>
  <si>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</si>
  <si>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</si>
  <si>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</si>
  <si>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</si>
  <si>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</si>
  <si>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</si>
  <si>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</si>
  <si>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</si>
  <si>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</si>
  <si>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</si>
  <si>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</si>
  <si>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</si>
  <si>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</si>
  <si>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</si>
  <si>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</si>
  <si>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</si>
  <si>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</si>
  <si>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</si>
  <si>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</si>
  <si>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</si>
  <si>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</si>
  <si>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</si>
  <si>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</si>
  <si>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</si>
  <si>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</si>
  <si>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</si>
  <si>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</si>
  <si>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</si>
  <si>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</si>
  <si>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</si>
  <si>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</si>
  <si>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</si>
  <si>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</si>
  <si>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</si>
  <si>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</si>
  <si>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</si>
  <si>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</si>
  <si>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</si>
  <si>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</si>
  <si>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</si>
  <si>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</si>
  <si>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</si>
  <si>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</si>
  <si>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</si>
  <si>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</si>
  <si>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</si>
  <si>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</si>
  <si>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</si>
  <si>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</si>
  <si>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</si>
  <si>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</si>
  <si>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</si>
  <si>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</si>
  <si>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</si>
  <si>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</si>
  <si>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</si>
  <si>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</si>
  <si>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</si>
  <si>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</si>
  <si>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</si>
  <si>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</si>
  <si>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</si>
  <si>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</si>
  <si>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</si>
  <si>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</si>
  <si>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</si>
  <si>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</si>
  <si>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</si>
  <si>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</si>
  <si>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</si>
  <si>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</si>
  <si>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</si>
  <si>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</si>
  <si>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</si>
  <si>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</si>
  <si>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</si>
  <si>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</si>
  <si>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</si>
  <si>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</si>
  <si>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</si>
  <si>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</si>
  <si>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</si>
  <si>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</si>
  <si>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</si>
  <si>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</si>
  <si>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</si>
  <si>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</si>
  <si>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</si>
  <si>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</si>
  <si>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</si>
  <si>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</si>
  <si>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</si>
  <si>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</si>
  <si>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</si>
  <si>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</si>
  <si>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</si>
  <si>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</si>
  <si>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</si>
  <si>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</si>
  <si>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</si>
  <si>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</si>
  <si>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</si>
  <si>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</si>
  <si>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</si>
  <si>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</si>
  <si>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</si>
  <si>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</si>
  <si>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</si>
  <si>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</si>
  <si>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</si>
  <si>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</si>
  <si>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</si>
  <si>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</si>
  <si>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</si>
  <si>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</si>
  <si>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</si>
  <si>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</si>
  <si>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</si>
  <si>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</si>
  <si>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</si>
  <si>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</si>
  <si>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</si>
  <si>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</si>
  <si>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</si>
  <si>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</si>
  <si>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</si>
  <si>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</si>
  <si>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</si>
  <si>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</si>
  <si>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</si>
  <si>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</si>
  <si>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</si>
  <si>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</si>
  <si>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</si>
  <si>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</si>
  <si>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</si>
  <si>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</si>
  <si>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</si>
  <si>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</si>
  <si>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</si>
  <si>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</si>
  <si>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</si>
  <si>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</si>
  <si>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</si>
  <si>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</si>
  <si>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</si>
  <si>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</si>
  <si>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</si>
  <si>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</si>
  <si>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</si>
  <si>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</si>
  <si>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</si>
  <si>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</si>
  <si>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</si>
  <si>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</si>
  <si>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</si>
  <si>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</si>
  <si>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</si>
  <si>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</si>
  <si>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</si>
  <si>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</si>
  <si>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</si>
  <si>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</si>
  <si>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</si>
  <si>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</si>
  <si>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</si>
  <si>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</si>
  <si>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</si>
  <si>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</si>
  <si>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</si>
  <si>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</si>
  <si>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</si>
  <si>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</si>
  <si>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</si>
  <si>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</si>
  <si>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</si>
  <si>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</si>
  <si>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</si>
  <si>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</si>
  <si>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</si>
  <si>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</si>
  <si>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</si>
  <si>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</si>
  <si>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</si>
  <si>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</si>
  <si>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</si>
  <si>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</si>
  <si>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</si>
  <si>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</si>
  <si>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</si>
  <si>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</si>
  <si>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</si>
  <si>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</si>
  <si>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</si>
  <si>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</si>
  <si>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</si>
  <si>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</si>
  <si>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</si>
  <si>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</si>
  <si>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</si>
  <si>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</si>
  <si>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</si>
  <si>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</si>
  <si>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</si>
  <si>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</si>
  <si>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</si>
  <si>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</si>
  <si>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</si>
  <si>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</si>
  <si>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</si>
  <si>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</si>
  <si>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</si>
  <si>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</si>
  <si>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</si>
  <si>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</si>
  <si>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</si>
  <si>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</si>
  <si>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</si>
  <si>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</si>
  <si>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</si>
  <si>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</si>
  <si>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</si>
  <si>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</si>
  <si>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</si>
  <si>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</si>
  <si>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</si>
  <si>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</si>
  <si>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</si>
  <si>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</si>
  <si>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</si>
  <si>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</si>
  <si>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</si>
  <si>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</si>
  <si>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</si>
  <si>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</si>
  <si>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</si>
  <si>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</si>
  <si>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</si>
  <si>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</si>
  <si>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</si>
  <si>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</si>
  <si>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</si>
  <si>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</si>
  <si>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</si>
  <si>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</si>
  <si>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</si>
  <si>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</si>
  <si>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</si>
  <si>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</si>
  <si>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</si>
  <si>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</si>
  <si>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</si>
  <si>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</si>
  <si>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</si>
  <si>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</si>
  <si>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</si>
  <si>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</si>
  <si>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</si>
  <si>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</si>
  <si>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</si>
  <si>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</si>
  <si>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</si>
  <si>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</si>
  <si>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</si>
  <si>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</si>
  <si>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</si>
  <si>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</si>
  <si>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</si>
  <si>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</si>
  <si>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</si>
  <si>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</si>
  <si>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</si>
  <si>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</si>
  <si>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</si>
  <si>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</si>
  <si>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</si>
  <si>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</si>
  <si>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</si>
  <si>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</si>
  <si>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</si>
  <si>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</si>
  <si>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</si>
  <si>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</si>
  <si>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</si>
  <si>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</si>
  <si>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</si>
  <si>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</si>
  <si>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</si>
  <si>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</si>
  <si>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</si>
  <si>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</si>
  <si>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</si>
  <si>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</si>
  <si>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</si>
  <si>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</si>
  <si>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</si>
  <si>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</si>
  <si>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</si>
  <si>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</si>
  <si>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</si>
  <si>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</si>
  <si>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</si>
  <si>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</si>
  <si>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</si>
  <si>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</si>
  <si>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</si>
  <si>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</si>
  <si>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</si>
  <si>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</si>
  <si>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</si>
  <si>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</si>
  <si>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</si>
  <si>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</si>
  <si>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</si>
  <si>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</si>
  <si>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</si>
  <si>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</si>
  <si>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</si>
  <si>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</si>
  <si>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</si>
  <si>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</si>
  <si>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</si>
  <si>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</si>
  <si>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</si>
  <si>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</si>
  <si>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</si>
  <si>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</si>
  <si>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</si>
  <si>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</si>
  <si>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</si>
  <si>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</si>
  <si>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</si>
  <si>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</si>
  <si>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</si>
  <si>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</si>
  <si>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</si>
  <si>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</si>
  <si>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</si>
  <si>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</si>
  <si>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</si>
  <si>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</si>
  <si>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</si>
  <si>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</si>
  <si>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</si>
  <si>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</si>
  <si>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</si>
  <si>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</si>
  <si>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</si>
  <si>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</si>
  <si>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</si>
  <si>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</si>
  <si>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</si>
  <si>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</si>
  <si>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</si>
  <si>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</si>
  <si>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</si>
  <si>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</si>
  <si>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</si>
  <si>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</si>
  <si>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</si>
  <si>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</si>
  <si>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</si>
  <si>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</si>
  <si>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</si>
  <si>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</si>
  <si>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</si>
  <si>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</si>
  <si>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</si>
  <si>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</si>
  <si>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</si>
  <si>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</si>
  <si>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</si>
  <si>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</si>
  <si>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</si>
  <si>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</si>
  <si>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</si>
  <si>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</si>
  <si>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</si>
  <si>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</si>
  <si>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</si>
  <si>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</si>
  <si>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</si>
  <si>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</si>
  <si>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</si>
  <si>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</si>
  <si>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</si>
  <si>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</si>
  <si>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</si>
  <si>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</si>
  <si>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</si>
  <si>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</si>
  <si>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</si>
  <si>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</si>
  <si>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</si>
  <si>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</si>
  <si>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</si>
  <si>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</si>
  <si>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</si>
  <si>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</si>
  <si>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</si>
  <si>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</si>
  <si>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</si>
  <si>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</si>
  <si>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</si>
  <si>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</si>
  <si>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</si>
  <si>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</si>
  <si>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</si>
  <si>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</si>
  <si>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</si>
  <si>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</si>
  <si>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</si>
  <si>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</si>
  <si>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</si>
  <si>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</si>
  <si>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</si>
  <si>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</si>
  <si>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</si>
  <si>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</si>
  <si>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</si>
  <si>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</si>
  <si>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</si>
  <si>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</si>
  <si>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</si>
  <si>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</si>
  <si>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</si>
  <si>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</si>
  <si>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</si>
  <si>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</si>
  <si>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</si>
  <si>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</si>
  <si>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</si>
  <si>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</si>
  <si>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</si>
  <si>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</si>
  <si>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</si>
  <si>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</si>
  <si>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</si>
  <si>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</si>
  <si>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</si>
  <si>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</si>
  <si>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</si>
  <si>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</si>
  <si>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</si>
  <si>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</si>
  <si>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</si>
  <si>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</si>
  <si>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</si>
  <si>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</si>
  <si>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</si>
  <si>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</si>
  <si>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</si>
  <si>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</si>
  <si>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</si>
  <si>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</si>
  <si>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</si>
  <si>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</si>
  <si>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</si>
  <si>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</si>
  <si>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</si>
  <si>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</si>
  <si>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</si>
  <si>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</si>
  <si>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</si>
  <si>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</si>
  <si>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</si>
  <si>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</si>
  <si>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</si>
  <si>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</si>
  <si>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</si>
  <si>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</si>
  <si>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</si>
  <si>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</si>
  <si>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</si>
  <si>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</si>
  <si>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</si>
  <si>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</si>
  <si>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</si>
  <si>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</si>
  <si>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</si>
  <si>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</si>
  <si>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</si>
  <si>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</si>
  <si>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</si>
  <si>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</si>
  <si>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</si>
  <si>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</si>
  <si>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</si>
  <si>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</si>
  <si>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</si>
  <si>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</si>
  <si>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</si>
  <si>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</si>
  <si>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</si>
  <si>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</si>
  <si>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</si>
  <si>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</si>
  <si>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</si>
  <si>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</si>
  <si>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</si>
  <si>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</si>
  <si>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</si>
  <si>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</si>
  <si>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</si>
  <si>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</si>
  <si>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</si>
  <si>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</si>
  <si>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</si>
  <si>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</si>
  <si>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</si>
  <si>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</si>
  <si>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</si>
  <si>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</si>
  <si>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</si>
  <si>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</si>
  <si>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</si>
  <si>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</si>
  <si>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</si>
  <si>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</si>
  <si>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</si>
  <si>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</si>
  <si>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</si>
  <si>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</si>
  <si>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</si>
  <si>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</si>
  <si>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</si>
  <si>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</si>
  <si>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</si>
  <si>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</si>
  <si>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</si>
  <si>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</si>
  <si>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</si>
  <si>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</si>
  <si>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</si>
  <si>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</si>
  <si>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</si>
  <si>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</si>
  <si>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</si>
  <si>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</si>
  <si>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</si>
  <si>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</si>
  <si>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</si>
  <si>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</si>
  <si>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</si>
  <si>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</si>
  <si>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</si>
  <si>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</si>
  <si>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</si>
  <si>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</si>
  <si>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</si>
  <si>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</si>
  <si>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</si>
  <si>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</si>
  <si>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</si>
  <si>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</si>
  <si>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</si>
  <si>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</si>
  <si>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</si>
  <si>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</si>
  <si>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</si>
  <si>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</si>
  <si>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</si>
  <si>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</si>
  <si>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</si>
  <si>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</si>
  <si>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</si>
  <si>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</si>
  <si>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</si>
  <si>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</si>
  <si>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</si>
  <si>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</si>
  <si>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</si>
  <si>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</si>
  <si>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</si>
  <si>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</si>
  <si>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</si>
  <si>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</si>
  <si>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</si>
  <si>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</si>
  <si>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</si>
  <si>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</si>
  <si>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</si>
  <si>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</si>
  <si>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</si>
  <si>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</si>
  <si>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</si>
  <si>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</si>
  <si>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</si>
  <si>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</si>
  <si>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</si>
  <si>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</si>
  <si>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</si>
  <si>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</si>
  <si>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</si>
  <si>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</si>
  <si>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</si>
  <si>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</si>
  <si>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</si>
  <si>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</si>
  <si>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</si>
  <si>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</si>
  <si>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</si>
  <si>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</si>
  <si>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</si>
  <si>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</si>
  <si>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</si>
  <si>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</si>
  <si>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</si>
  <si>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</si>
  <si>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</si>
  <si>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</si>
  <si>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</si>
  <si>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</si>
  <si>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</si>
  <si>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</si>
  <si>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</si>
  <si>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</si>
  <si>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</si>
  <si>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</si>
  <si>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</si>
  <si>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</si>
  <si>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</si>
  <si>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</si>
  <si>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</si>
  <si>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</si>
  <si>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</si>
  <si>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</si>
  <si>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</si>
  <si>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</si>
  <si>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</si>
  <si>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</si>
  <si>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</si>
  <si>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</si>
  <si>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</si>
  <si>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</si>
  <si>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</si>
  <si>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</si>
  <si>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</si>
  <si>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</si>
  <si>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</si>
  <si>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</si>
  <si>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</si>
  <si>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</si>
  <si>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</si>
  <si>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</si>
  <si>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</si>
  <si>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</si>
  <si>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</si>
  <si>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</si>
  <si>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</si>
  <si>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</si>
  <si>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</si>
  <si>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</si>
  <si>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</si>
  <si>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</si>
  <si>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</si>
  <si>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</si>
  <si>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</si>
  <si>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</si>
  <si>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</si>
  <si>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</si>
  <si>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</si>
  <si>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</si>
  <si>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</si>
  <si>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</si>
  <si>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</si>
  <si>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</si>
  <si>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</si>
  <si>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</si>
  <si>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</si>
  <si>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</si>
  <si>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</si>
  <si>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</si>
  <si>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</si>
  <si>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</si>
  <si>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</si>
  <si>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</si>
  <si>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</si>
  <si>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</si>
  <si>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</si>
  <si>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</si>
  <si>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</si>
  <si>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</si>
  <si>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</si>
  <si>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</si>
  <si>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</si>
  <si>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</si>
  <si>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</si>
  <si>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</si>
  <si>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</si>
  <si>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</si>
  <si>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</si>
  <si>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</si>
  <si>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</si>
  <si>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</si>
  <si>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</si>
  <si>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</si>
  <si>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</si>
  <si>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</si>
  <si>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</si>
  <si>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</si>
  <si>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</si>
  <si>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</si>
  <si>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</si>
  <si>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</si>
  <si>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</si>
  <si>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</si>
  <si>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</si>
  <si>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</si>
  <si>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</si>
  <si>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</si>
  <si>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</si>
  <si>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</si>
  <si>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</si>
  <si>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</si>
  <si>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</si>
  <si>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</si>
  <si>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</si>
  <si>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</si>
  <si>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</si>
  <si>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</si>
  <si>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</si>
  <si>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</si>
  <si>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</si>
  <si>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</si>
  <si>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</si>
  <si>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</si>
  <si>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</si>
  <si>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</si>
  <si>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</si>
  <si>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</si>
  <si>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</si>
  <si>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</si>
  <si>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</si>
  <si>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</si>
  <si>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</si>
  <si>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</si>
  <si>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</si>
  <si>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</si>
  <si>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</si>
  <si>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</si>
  <si>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</si>
  <si>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</si>
  <si>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</si>
  <si>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</si>
  <si>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</si>
  <si>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</si>
  <si>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</si>
  <si>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</si>
  <si>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</si>
  <si>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</si>
  <si>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</si>
  <si>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</si>
  <si>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</si>
  <si>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</si>
  <si>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</si>
  <si>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</si>
  <si>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</si>
  <si>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</si>
  <si>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</si>
  <si>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</si>
  <si>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</si>
  <si>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</si>
  <si>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</si>
  <si>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</si>
  <si>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</si>
  <si>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</si>
  <si>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</si>
  <si>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</si>
  <si>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</si>
  <si>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</si>
  <si>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</si>
  <si>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</si>
  <si>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</si>
  <si>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</si>
  <si>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</si>
  <si>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</si>
  <si>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</si>
  <si>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</si>
  <si>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</si>
  <si>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</si>
  <si>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</si>
  <si>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</si>
  <si>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</si>
  <si>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</si>
  <si>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</si>
  <si>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</si>
  <si>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</si>
  <si>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</si>
  <si>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</si>
  <si>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</si>
  <si>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</si>
  <si>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</si>
  <si>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</si>
  <si>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</si>
  <si>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</si>
  <si>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</si>
  <si>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</si>
  <si>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</si>
  <si>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</si>
  <si>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</si>
  <si>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</si>
  <si>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</si>
  <si>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</si>
  <si>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</si>
  <si>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</si>
  <si>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</si>
  <si>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</si>
  <si>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</si>
  <si>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</si>
  <si>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</si>
  <si>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</si>
  <si>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</si>
  <si>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</si>
  <si>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</si>
  <si>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</si>
  <si>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</si>
  <si>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</si>
  <si>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</si>
  <si>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</si>
  <si>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</si>
  <si>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</si>
  <si>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</si>
  <si>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</si>
  <si>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</si>
  <si>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</si>
  <si>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</si>
  <si>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</si>
  <si>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</si>
  <si>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</si>
  <si>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</si>
  <si>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</si>
  <si>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</si>
  <si>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</si>
  <si>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</si>
  <si>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</si>
  <si>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</si>
  <si>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</si>
  <si>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</si>
  <si>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</si>
  <si>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</si>
  <si>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</si>
  <si>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</si>
  <si>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</si>
  <si>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</si>
  <si>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</si>
  <si>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</si>
  <si>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</si>
  <si>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</si>
  <si>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</si>
  <si>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</si>
  <si>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</si>
  <si>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</si>
  <si>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</si>
  <si>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</si>
  <si>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</si>
  <si>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</si>
  <si>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</si>
  <si>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</si>
  <si>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</si>
  <si>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</si>
  <si>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</si>
  <si>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</si>
  <si>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</si>
  <si>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</si>
  <si>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</si>
  <si>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</si>
  <si>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</si>
  <si>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</si>
  <si>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</si>
  <si>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</si>
  <si>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</si>
  <si>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</si>
  <si>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</si>
  <si>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</si>
  <si>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</si>
  <si>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</si>
  <si>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</si>
  <si>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</si>
  <si>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</si>
  <si>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</si>
  <si>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</si>
  <si>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</si>
  <si>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</si>
  <si>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</si>
  <si>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</si>
  <si>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</si>
  <si>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</si>
  <si>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</si>
  <si>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</si>
  <si>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</si>
  <si>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</si>
  <si>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</si>
  <si>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</si>
  <si>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</si>
  <si>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</si>
  <si>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</si>
  <si>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</si>
  <si>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</si>
  <si>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</si>
  <si>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</si>
  <si>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</si>
  <si>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</si>
  <si>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</si>
  <si>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</si>
  <si>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</si>
  <si>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</si>
  <si>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</si>
  <si>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</si>
  <si>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</si>
  <si>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</si>
  <si>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</si>
  <si>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</si>
  <si>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</si>
  <si>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</si>
  <si>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</si>
  <si>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</si>
  <si>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</si>
  <si>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</si>
  <si>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</si>
  <si>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</si>
  <si>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</si>
  <si>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</si>
  <si>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</si>
  <si>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</si>
  <si>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</si>
  <si>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</si>
  <si>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</si>
  <si>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</si>
  <si>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</si>
  <si>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</si>
  <si>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</si>
  <si>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</si>
  <si>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</si>
  <si>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</si>
  <si>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</si>
  <si>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</si>
  <si>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</si>
  <si>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</si>
  <si>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</si>
  <si>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</si>
  <si>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</si>
  <si>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</si>
  <si>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</si>
  <si>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</si>
  <si>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</si>
  <si>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</si>
  <si>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</si>
  <si>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</si>
  <si>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</si>
  <si>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</si>
  <si>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</si>
  <si>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</si>
  <si>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</si>
  <si>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</si>
  <si>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</si>
  <si>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</si>
  <si>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</si>
  <si>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</si>
  <si>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</si>
  <si>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</si>
  <si>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</si>
  <si>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</si>
  <si>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</si>
  <si>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</si>
  <si>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</si>
  <si>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</si>
  <si>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</si>
  <si>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</si>
  <si>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</si>
  <si>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</si>
  <si>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</si>
  <si>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</si>
  <si>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</si>
  <si>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</si>
  <si>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</si>
  <si>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</si>
  <si>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</si>
  <si>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</si>
  <si>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</si>
  <si>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</si>
  <si>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</si>
  <si>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</si>
  <si>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</si>
  <si>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</si>
  <si>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</si>
  <si>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</si>
  <si>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</si>
  <si>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</si>
  <si>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</si>
  <si>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</si>
  <si>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</si>
  <si>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</si>
  <si>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</si>
  <si>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</si>
  <si>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</si>
  <si>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</si>
  <si>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</si>
  <si>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</si>
  <si>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</si>
  <si>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</si>
  <si>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</si>
  <si>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</si>
  <si>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</si>
  <si>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</si>
  <si>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</si>
  <si>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</si>
  <si>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</si>
  <si>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</si>
  <si>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</si>
  <si>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</si>
  <si>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</si>
  <si>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</si>
  <si>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</si>
  <si>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</si>
  <si>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</si>
  <si>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</si>
  <si>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</si>
  <si>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</si>
  <si>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</si>
  <si>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</si>
  <si>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</si>
  <si>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</si>
  <si>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</si>
  <si>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</si>
  <si>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</si>
  <si>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</si>
  <si>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</si>
  <si>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</si>
  <si>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</si>
  <si>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</si>
  <si>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</si>
  <si>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</si>
  <si>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</si>
  <si>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</si>
  <si>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</si>
  <si>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</si>
  <si>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</si>
  <si>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</si>
  <si>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</si>
  <si>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</si>
  <si>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</si>
  <si>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</si>
  <si>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</si>
  <si>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</si>
  <si>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</si>
  <si>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</si>
  <si>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</si>
  <si>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</si>
  <si>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</si>
  <si>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</si>
  <si>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</si>
  <si>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</si>
  <si>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</si>
  <si>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</si>
  <si>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</si>
  <si>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</si>
  <si>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</si>
  <si>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</si>
  <si>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</si>
  <si>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</si>
  <si>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</si>
  <si>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</si>
  <si>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</si>
  <si>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</si>
  <si>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</si>
  <si>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</si>
  <si>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</si>
  <si>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</si>
  <si>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</si>
  <si>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</si>
  <si>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</si>
  <si>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</si>
  <si>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</si>
  <si>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</si>
  <si>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</si>
  <si>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</si>
  <si>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</si>
  <si>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</si>
  <si>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</si>
  <si>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</si>
  <si>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</si>
  <si>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</si>
  <si>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</si>
  <si>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</si>
  <si>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</si>
  <si>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</si>
  <si>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</si>
  <si>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</si>
  <si>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</si>
  <si>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</si>
  <si>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</si>
  <si>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</si>
  <si>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</si>
  <si>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</si>
  <si>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</si>
  <si>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</si>
  <si>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</si>
  <si>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</si>
  <si>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</si>
  <si>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</si>
  <si>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</si>
  <si>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</si>
  <si>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</si>
  <si>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</si>
  <si>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</si>
  <si>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</si>
  <si>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</si>
  <si>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</si>
  <si>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</si>
  <si>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</si>
  <si>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</si>
  <si>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</si>
  <si>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</si>
  <si>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</si>
  <si>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</si>
  <si>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</si>
  <si>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</si>
  <si>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</si>
  <si>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</si>
  <si>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</si>
  <si>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</si>
  <si>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</si>
  <si>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</si>
  <si>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</si>
  <si>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</si>
  <si>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</si>
  <si>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</si>
  <si>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</si>
  <si>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</si>
  <si>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</si>
  <si>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</si>
  <si>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</si>
  <si>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</si>
  <si>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</si>
  <si>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</si>
  <si>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</si>
  <si>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</si>
  <si>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</si>
  <si>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</si>
  <si>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</si>
  <si>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</si>
  <si>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</si>
  <si>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</si>
  <si>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</si>
  <si>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</si>
  <si>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</si>
  <si>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</si>
  <si>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</si>
  <si>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</si>
  <si>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</si>
  <si>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</si>
  <si>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</si>
  <si>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</si>
  <si>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</si>
  <si>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</si>
  <si>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</si>
  <si>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</si>
  <si>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</si>
  <si>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</si>
  <si>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</si>
  <si>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</si>
  <si>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</si>
  <si>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</si>
  <si>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</si>
  <si>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</si>
  <si>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</si>
  <si>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</si>
  <si>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</si>
  <si>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</si>
  <si>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</si>
  <si>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</si>
  <si>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</si>
  <si>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</si>
  <si>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</si>
  <si>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</si>
  <si>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</si>
  <si>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</si>
  <si>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</si>
  <si>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</si>
  <si>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</si>
  <si>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</si>
  <si>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</si>
  <si>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</si>
  <si>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</si>
  <si>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</si>
  <si>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</si>
  <si>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</si>
  <si>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</si>
  <si>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</si>
  <si>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</si>
  <si>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</si>
  <si>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</si>
  <si>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</si>
  <si>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</si>
  <si>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</si>
  <si>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</si>
  <si>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</si>
  <si>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</si>
  <si>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</si>
  <si>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</si>
  <si>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</si>
  <si>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</si>
  <si>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</si>
  <si>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</si>
  <si>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</si>
  <si>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</si>
  <si>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</si>
  <si>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</si>
  <si>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</si>
  <si>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</si>
  <si>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</si>
  <si>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</si>
  <si>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</si>
  <si>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</si>
  <si>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</si>
  <si>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</si>
  <si>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</si>
  <si>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</si>
  <si>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</si>
  <si>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</si>
  <si>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</si>
  <si>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</si>
  <si>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</si>
  <si>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</si>
  <si>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</si>
  <si>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</si>
  <si>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</si>
  <si>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</si>
  <si>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</si>
  <si>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</si>
  <si>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</si>
  <si>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</si>
  <si>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</si>
  <si>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</si>
  <si>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</si>
  <si>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</si>
  <si>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</si>
  <si>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</si>
  <si>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</si>
  <si>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</si>
  <si>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</si>
  <si>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</si>
  <si>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</si>
  <si>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</si>
  <si>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</si>
  <si>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</si>
  <si>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</si>
  <si>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</si>
  <si>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</si>
  <si>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</si>
  <si>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</si>
  <si>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</si>
  <si>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</si>
  <si>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</si>
  <si>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</si>
  <si>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</si>
  <si>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</si>
  <si>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</si>
  <si>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</si>
  <si>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</si>
  <si>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</si>
  <si>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</si>
  <si>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</si>
  <si>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</si>
  <si>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</si>
  <si>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</si>
  <si>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</si>
  <si>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</si>
  <si>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</si>
  <si>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</si>
  <si>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</si>
  <si>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</si>
  <si>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</si>
  <si>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</si>
  <si>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</si>
  <si>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</si>
  <si>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</si>
  <si>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</si>
  <si>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</si>
  <si>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</si>
  <si>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</si>
  <si>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</si>
  <si>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</si>
  <si>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</si>
  <si>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</si>
  <si>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</si>
  <si>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</si>
  <si>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</si>
  <si>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</si>
  <si>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</si>
  <si>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</si>
  <si>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</si>
  <si>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</si>
  <si>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</si>
  <si>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</si>
  <si>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</si>
  <si>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</si>
  <si>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</si>
  <si>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</si>
  <si>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</si>
  <si>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</si>
  <si>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</si>
  <si>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</si>
  <si>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</si>
  <si>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</si>
  <si>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</si>
  <si>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</si>
  <si>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</si>
  <si>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</si>
  <si>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</si>
  <si>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</si>
  <si>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</si>
  <si>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</si>
  <si>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</si>
  <si>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</si>
  <si>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</si>
  <si>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</si>
  <si>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</si>
  <si>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</si>
  <si>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</si>
  <si>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</si>
  <si>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</si>
  <si>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</si>
  <si>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</si>
  <si>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</si>
  <si>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</si>
  <si>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</si>
  <si>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</si>
  <si>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</si>
  <si>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</si>
  <si>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</si>
  <si>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</si>
  <si>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</si>
  <si>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</si>
  <si>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</si>
  <si>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</si>
  <si>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</si>
  <si>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</si>
  <si>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</si>
  <si>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</si>
  <si>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</si>
  <si>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</si>
  <si>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</si>
  <si>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</si>
  <si>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</si>
  <si>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</si>
  <si>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</si>
  <si>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</si>
  <si>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</si>
  <si>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</si>
  <si>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</si>
  <si>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</si>
  <si>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</si>
  <si>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</si>
  <si>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</si>
  <si>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</si>
  <si>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</si>
  <si>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</si>
  <si>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</si>
  <si>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</si>
  <si>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</si>
  <si>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</si>
  <si>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</si>
  <si>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</si>
  <si>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</si>
  <si>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</si>
  <si>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</si>
  <si>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</si>
  <si>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</si>
  <si>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</si>
  <si>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</si>
  <si>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</si>
  <si>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</si>
  <si>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</si>
  <si>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</si>
  <si>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</si>
  <si>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</si>
  <si>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</si>
  <si>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</si>
  <si>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</si>
  <si>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</si>
  <si>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</si>
  <si>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</si>
  <si>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</si>
  <si>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</si>
  <si>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</si>
  <si>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</si>
  <si>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</si>
  <si>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</si>
  <si>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</si>
  <si>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</si>
  <si>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</si>
  <si>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</si>
  <si>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</si>
  <si>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</si>
  <si>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</si>
  <si>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</si>
  <si>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</si>
  <si>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</si>
  <si>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</si>
  <si>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</si>
  <si>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</si>
  <si>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</si>
  <si>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</si>
  <si>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</si>
  <si>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</si>
  <si>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</si>
  <si>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</si>
  <si>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</si>
  <si>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</si>
  <si>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</si>
  <si>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</si>
  <si>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</si>
  <si>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</si>
  <si>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</si>
  <si>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</si>
  <si>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</si>
  <si>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</si>
  <si>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</si>
  <si>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</si>
  <si>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</si>
  <si>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</si>
  <si>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</si>
  <si>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</si>
  <si>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</si>
  <si>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</si>
  <si>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</si>
  <si>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</si>
  <si>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</si>
  <si>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</si>
  <si>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</si>
  <si>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</si>
  <si>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</si>
  <si>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</si>
  <si>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</si>
  <si>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</si>
  <si>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</si>
  <si>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</si>
  <si>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</si>
  <si>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</si>
  <si>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</si>
  <si>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</si>
  <si>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</si>
  <si>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</si>
  <si>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</si>
  <si>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</si>
  <si>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</si>
  <si>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</si>
  <si>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</si>
  <si>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</si>
  <si>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</si>
  <si>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</si>
  <si>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</si>
  <si>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</si>
  <si>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</si>
  <si>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</si>
  <si>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</si>
  <si>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</si>
  <si>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</si>
  <si>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</si>
  <si>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</si>
  <si>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</si>
  <si>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</si>
  <si>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</si>
  <si>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</si>
  <si>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</si>
  <si>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</si>
  <si>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</si>
  <si>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</si>
  <si>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</si>
  <si>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</si>
  <si>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</si>
  <si>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</si>
  <si>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</si>
  <si>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</si>
  <si>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</si>
  <si>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</si>
  <si>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</si>
  <si>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</si>
  <si>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</si>
  <si>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</si>
  <si>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</si>
  <si>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</si>
  <si>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</si>
  <si>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</si>
  <si>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</si>
  <si>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</si>
  <si>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</si>
  <si>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</si>
  <si>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</si>
  <si>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</si>
  <si>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</si>
  <si>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</si>
  <si>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</si>
  <si>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</si>
  <si>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</si>
  <si>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</si>
  <si>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</si>
  <si>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</si>
  <si>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</si>
  <si>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</si>
  <si>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</si>
  <si>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</si>
  <si>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</si>
  <si>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</si>
  <si>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</si>
  <si>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</si>
  <si>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</si>
  <si>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</si>
  <si>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</si>
  <si>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</si>
  <si>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</si>
  <si>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</si>
  <si>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</si>
  <si>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</si>
  <si>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</si>
  <si>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</si>
  <si>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</si>
  <si>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</si>
  <si>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</si>
  <si>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</si>
  <si>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</si>
  <si>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</si>
  <si>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</si>
  <si>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</si>
  <si>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</si>
  <si>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</si>
  <si>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</si>
  <si>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</si>
  <si>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</si>
  <si>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</si>
  <si>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</si>
  <si>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</si>
  <si>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</si>
  <si>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</si>
  <si>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</si>
  <si>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</si>
  <si>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</si>
  <si>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</si>
  <si>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</si>
  <si>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</si>
  <si>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</si>
  <si>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</si>
  <si>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</si>
  <si>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</si>
  <si>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</si>
  <si>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</si>
  <si>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</si>
  <si>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</si>
  <si>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</si>
  <si>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</si>
  <si>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</si>
  <si>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</si>
  <si>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</si>
  <si>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</si>
  <si>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</si>
  <si>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</si>
  <si>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</si>
  <si>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</si>
  <si>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</si>
  <si>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</si>
  <si>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</si>
  <si>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</si>
  <si>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</si>
  <si>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</si>
  <si>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</si>
  <si>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</si>
  <si>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</si>
  <si>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</si>
  <si>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</si>
  <si>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</si>
  <si>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</si>
  <si>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</si>
  <si>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</si>
  <si>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</si>
  <si>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</si>
  <si>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</si>
  <si>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</si>
  <si>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</si>
  <si>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</si>
  <si>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</si>
  <si>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</si>
  <si>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</si>
  <si>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</si>
  <si>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</si>
  <si>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</si>
  <si>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</si>
  <si>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</si>
  <si>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</si>
  <si>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</si>
  <si>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</si>
  <si>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</si>
  <si>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</si>
  <si>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</si>
  <si>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</si>
  <si>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</si>
  <si>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</si>
  <si>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</si>
  <si>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</si>
  <si>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</si>
  <si>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</si>
  <si>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</si>
  <si>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</si>
  <si>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</si>
  <si>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</si>
  <si>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</si>
  <si>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</si>
  <si>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</si>
  <si>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</si>
  <si>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</si>
  <si>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</si>
  <si>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</si>
  <si>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</si>
  <si>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</si>
  <si>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</si>
  <si>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</si>
  <si>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</si>
  <si>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</si>
  <si>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</si>
  <si>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</si>
  <si>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</si>
  <si>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</si>
  <si>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</si>
  <si>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</si>
  <si>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</si>
  <si>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</si>
  <si>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</si>
  <si>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</si>
  <si>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</si>
  <si>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</si>
  <si>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</si>
  <si>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</si>
  <si>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</si>
  <si>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</si>
  <si>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</si>
  <si>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</si>
  <si>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</si>
  <si>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</si>
  <si>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</si>
  <si>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</si>
  <si>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</si>
  <si>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</si>
  <si>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</si>
  <si>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</si>
  <si>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</si>
  <si>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</si>
  <si>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</si>
  <si>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</si>
  <si>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</si>
  <si>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</si>
  <si>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</si>
  <si>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</si>
  <si>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</si>
  <si>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</si>
  <si>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</si>
  <si>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</si>
  <si>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</si>
  <si>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</si>
  <si>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</si>
  <si>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</si>
  <si>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</si>
  <si>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</si>
  <si>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</si>
  <si>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</si>
  <si>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</si>
  <si>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</si>
  <si>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</si>
  <si>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</si>
  <si>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</si>
  <si>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</si>
  <si>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</si>
  <si>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</si>
  <si>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</si>
  <si>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</si>
  <si>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</si>
  <si>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</si>
  <si>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</si>
  <si>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</si>
  <si>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</si>
  <si>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</si>
  <si>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</si>
  <si>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</si>
  <si>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</si>
  <si>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</si>
  <si>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</si>
  <si>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</si>
  <si>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</si>
  <si>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</si>
  <si>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</si>
  <si>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</si>
  <si>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</si>
  <si>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</si>
  <si>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</si>
  <si>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</si>
  <si>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</si>
  <si>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</si>
  <si>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</si>
  <si>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</si>
  <si>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</si>
  <si>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</si>
  <si>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</si>
  <si>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</si>
  <si>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</si>
  <si>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</si>
  <si>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</si>
  <si>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</si>
  <si>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</si>
  <si>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</si>
  <si>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</si>
  <si>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</si>
  <si>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</si>
  <si>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</si>
  <si>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</si>
  <si>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</si>
  <si>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</si>
  <si>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</si>
  <si>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</si>
  <si>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</si>
  <si>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</si>
  <si>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</si>
  <si>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</si>
  <si>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</si>
  <si>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</si>
  <si>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</si>
  <si>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</si>
  <si>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</si>
  <si>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</si>
  <si>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</si>
  <si>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</si>
  <si>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</si>
  <si>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</si>
  <si>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</si>
  <si>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</si>
  <si>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</si>
  <si>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</si>
  <si>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</si>
  <si>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</si>
  <si>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</si>
  <si>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</si>
  <si>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</si>
  <si>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</si>
  <si>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</si>
  <si>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</si>
  <si>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</si>
  <si>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</si>
  <si>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</si>
  <si>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</si>
  <si>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</si>
  <si>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</si>
  <si>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</si>
  <si>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</si>
  <si>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</si>
  <si>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</si>
  <si>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</si>
  <si>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</si>
  <si>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</si>
  <si>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</si>
  <si>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</si>
  <si>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</si>
  <si>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</si>
  <si>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</si>
  <si>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</si>
  <si>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</si>
  <si>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</si>
  <si>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</si>
  <si>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</si>
  <si>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</si>
  <si>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</si>
  <si>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</si>
  <si>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</si>
  <si>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</si>
  <si>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</si>
  <si>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</si>
  <si>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</si>
  <si>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</si>
  <si>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</si>
  <si>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</si>
  <si>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</si>
  <si>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</si>
  <si>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</si>
  <si>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</si>
  <si>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</si>
  <si>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</si>
  <si>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</si>
  <si>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</si>
  <si>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</si>
  <si>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</si>
  <si>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</si>
  <si>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</si>
  <si>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</si>
  <si>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</si>
  <si>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</si>
  <si>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</si>
  <si>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</si>
  <si>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</si>
  <si>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</si>
  <si>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</si>
  <si>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</si>
  <si>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</si>
  <si>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</si>
  <si>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</si>
  <si>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</si>
  <si>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</si>
  <si>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</si>
  <si>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</si>
  <si>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</si>
  <si>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</si>
  <si>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</si>
  <si>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</si>
  <si>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</si>
  <si>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</si>
  <si>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</si>
  <si>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</si>
  <si>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</si>
  <si>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</si>
  <si>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</si>
  <si>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</si>
  <si>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</si>
  <si>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</si>
  <si>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</si>
  <si>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</si>
  <si>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</si>
  <si>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</si>
  <si>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</si>
  <si>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</si>
  <si>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</si>
  <si>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</si>
  <si>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</si>
  <si>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</si>
  <si>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</si>
  <si>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</si>
  <si>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</si>
  <si>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</si>
  <si>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</si>
  <si>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</si>
  <si>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</si>
  <si>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</si>
  <si>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</si>
  <si>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</si>
  <si>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</si>
  <si>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</si>
  <si>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</si>
  <si>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</si>
  <si>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</si>
  <si>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</si>
  <si>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</si>
  <si>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</si>
  <si>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</si>
  <si>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</si>
  <si>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</si>
  <si>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</si>
  <si>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</si>
  <si>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</si>
  <si>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</si>
  <si>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</si>
  <si>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</si>
  <si>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</si>
  <si>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</si>
  <si>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</si>
  <si>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</si>
  <si>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</si>
  <si>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</si>
  <si>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</si>
  <si>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</si>
  <si>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</si>
  <si>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</si>
  <si>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</si>
  <si>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</si>
  <si>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</si>
  <si>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</si>
  <si>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</si>
  <si>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</si>
  <si>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</si>
  <si>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</si>
  <si>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</si>
  <si>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</si>
  <si>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</si>
  <si>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</si>
  <si>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</si>
  <si>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</si>
  <si>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</si>
  <si>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</si>
  <si>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</si>
  <si>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</si>
  <si>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</si>
  <si>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</si>
  <si>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</si>
  <si>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</si>
  <si>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</si>
  <si>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</si>
  <si>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</si>
  <si>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</si>
  <si>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</si>
  <si>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</si>
  <si>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</si>
  <si>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</si>
  <si>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</si>
  <si>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</si>
  <si>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</si>
  <si>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</si>
  <si>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</si>
  <si>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</si>
  <si>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</si>
  <si>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</si>
  <si>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</si>
  <si>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</si>
  <si>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</si>
  <si>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</si>
  <si>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</si>
  <si>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</si>
  <si>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</si>
  <si>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</si>
  <si>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</si>
  <si>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</si>
  <si>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</si>
  <si>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</si>
  <si>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</si>
  <si>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</si>
  <si>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</si>
  <si>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</si>
  <si>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</si>
  <si>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</si>
  <si>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</si>
  <si>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</si>
  <si>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</si>
  <si>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</si>
  <si>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</si>
  <si>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</si>
  <si>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</si>
  <si>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</si>
  <si>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</si>
  <si>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</si>
  <si>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</si>
  <si>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</si>
  <si>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</si>
  <si>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</si>
  <si>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</si>
  <si>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</si>
  <si>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</si>
  <si>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</si>
  <si>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</si>
  <si>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</si>
  <si>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</si>
  <si>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</si>
  <si>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</si>
  <si>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</si>
  <si>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</si>
  <si>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</si>
  <si>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</si>
  <si>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</si>
  <si>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</si>
  <si>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</si>
  <si>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</si>
  <si>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</si>
  <si>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</si>
  <si>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</si>
  <si>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</si>
  <si>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</si>
  <si>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</si>
  <si>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</si>
  <si>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</si>
  <si>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</si>
  <si>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</si>
  <si>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</si>
  <si>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</si>
  <si>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</si>
  <si>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</si>
  <si>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</si>
  <si>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</si>
  <si>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</si>
  <si>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</si>
  <si>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</si>
  <si>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</si>
  <si>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</si>
  <si>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</si>
  <si>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</si>
  <si>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</si>
  <si>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</si>
  <si>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</si>
  <si>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</si>
  <si>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</si>
  <si>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</si>
  <si>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</si>
  <si>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</si>
  <si>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</si>
  <si>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</si>
  <si>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</si>
  <si>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</si>
  <si>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</si>
  <si>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</si>
  <si>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</si>
  <si>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</si>
  <si>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</si>
  <si>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</si>
  <si>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</si>
  <si>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</si>
  <si>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</si>
  <si>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</si>
  <si>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</si>
  <si>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</si>
  <si>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</si>
  <si>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</si>
  <si>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</si>
  <si>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</si>
  <si>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</si>
  <si>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</si>
  <si>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</si>
  <si>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</si>
  <si>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</si>
  <si>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</si>
  <si>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</si>
  <si>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</si>
  <si>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</si>
  <si>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</si>
  <si>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</si>
  <si>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</si>
  <si>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</si>
  <si>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</si>
  <si>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</si>
  <si>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</si>
  <si>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</si>
  <si>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</si>
  <si>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</si>
  <si>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</si>
  <si>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</si>
  <si>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</si>
  <si>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</si>
  <si>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</si>
  <si>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</si>
  <si>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</si>
  <si>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</si>
  <si>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</si>
  <si>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</si>
  <si>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</si>
  <si>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</si>
  <si>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</si>
  <si>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</si>
  <si>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</si>
  <si>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</si>
  <si>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</si>
  <si>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</si>
  <si>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</si>
  <si>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</si>
  <si>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</si>
  <si>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</si>
  <si>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</si>
  <si>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</si>
  <si>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</si>
  <si>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</si>
  <si>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</si>
  <si>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</si>
  <si>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</si>
  <si>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</si>
  <si>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</si>
  <si>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</si>
  <si>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</si>
  <si>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</si>
  <si>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</si>
  <si>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</si>
  <si>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</si>
  <si>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</si>
  <si>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</si>
  <si>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</si>
  <si>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</si>
  <si>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</si>
  <si>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</si>
  <si>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</si>
  <si>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</si>
  <si>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</si>
  <si>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</si>
  <si>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</si>
  <si>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</si>
  <si>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</si>
  <si>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</si>
  <si>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</si>
  <si>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</si>
  <si>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</si>
  <si>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</si>
  <si>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</si>
  <si>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</si>
  <si>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</si>
  <si>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</si>
  <si>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</si>
  <si>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</si>
  <si>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</si>
  <si>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</si>
  <si>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</si>
  <si>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</si>
  <si>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</si>
  <si>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</si>
  <si>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</si>
  <si>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</si>
  <si>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</si>
  <si>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</si>
  <si>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</si>
  <si>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</si>
  <si>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</si>
  <si>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</si>
  <si>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</si>
  <si>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</si>
  <si>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</si>
  <si>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</si>
  <si>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</si>
  <si>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</si>
  <si>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</si>
  <si>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</si>
  <si>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</si>
  <si>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</si>
  <si>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</si>
  <si>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</si>
  <si>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</si>
  <si>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</si>
  <si>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</si>
  <si>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</si>
  <si>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</si>
  <si>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</si>
  <si>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</si>
  <si>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</si>
  <si>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</si>
  <si>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</si>
  <si>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</si>
  <si>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</si>
  <si>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</si>
  <si>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</si>
  <si>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</si>
  <si>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</si>
  <si>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</si>
  <si>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</si>
  <si>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</si>
  <si>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</si>
  <si>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</si>
  <si>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</si>
  <si>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</si>
  <si>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</si>
  <si>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</si>
  <si>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</si>
  <si>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</si>
  <si>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</si>
  <si>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</si>
  <si>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</si>
  <si>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</si>
  <si>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</si>
  <si>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</si>
  <si>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</si>
  <si>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</si>
  <si>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</si>
  <si>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</si>
  <si>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</si>
  <si>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</si>
  <si>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</si>
  <si>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</si>
  <si>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</si>
  <si>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</si>
  <si>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</si>
  <si>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</si>
  <si>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</si>
  <si>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</si>
  <si>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</si>
  <si>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</si>
  <si>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</si>
  <si>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</si>
  <si>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</si>
  <si>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</si>
  <si>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</si>
  <si>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</si>
  <si>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</si>
  <si>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</si>
  <si>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</si>
  <si>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</si>
  <si>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</si>
  <si>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</si>
  <si>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</si>
  <si>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</si>
  <si>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</si>
  <si>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</si>
  <si>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</si>
  <si>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</si>
  <si>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</si>
  <si>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</si>
  <si>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</si>
  <si>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</si>
  <si>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</si>
  <si>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</si>
  <si>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</si>
  <si>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</si>
  <si>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</si>
  <si>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</si>
  <si>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</si>
  <si>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</si>
  <si>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</si>
  <si>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</si>
  <si>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</si>
  <si>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</si>
  <si>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</si>
  <si>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</si>
  <si>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</si>
  <si>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</si>
  <si>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</si>
  <si>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</si>
  <si>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</si>
  <si>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</si>
  <si>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</si>
  <si>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</si>
  <si>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</si>
  <si>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</si>
  <si>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</si>
  <si>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</si>
  <si>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</si>
  <si>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</si>
  <si>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</si>
  <si>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</si>
  <si>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</si>
  <si>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</si>
  <si>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</si>
  <si>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</si>
  <si>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</si>
  <si>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</si>
  <si>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</si>
  <si>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</si>
  <si>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</si>
  <si>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</si>
  <si>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</si>
  <si>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</si>
  <si>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</si>
  <si>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</si>
  <si>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</si>
  <si>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</si>
  <si>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</si>
  <si>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</si>
  <si>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</si>
  <si>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</si>
  <si>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</si>
  <si>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</si>
  <si>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</si>
  <si>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</si>
  <si>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</si>
  <si>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</si>
  <si>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</si>
  <si>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</si>
  <si>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</si>
  <si>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</si>
  <si>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</si>
  <si>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</si>
  <si>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</si>
  <si>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</si>
  <si>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</si>
  <si>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</si>
  <si>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</si>
  <si>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</si>
  <si>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</si>
  <si>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</si>
  <si>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</si>
  <si>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</si>
  <si>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</si>
  <si>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</si>
  <si>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</si>
  <si>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</si>
  <si>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</si>
  <si>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</si>
  <si>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</si>
  <si>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</si>
  <si>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</si>
  <si>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</si>
  <si>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</si>
  <si>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</si>
  <si>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</si>
  <si>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</si>
  <si>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</si>
  <si>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</si>
  <si>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</si>
  <si>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</si>
  <si>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</si>
  <si>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</si>
  <si>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</si>
  <si>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</si>
  <si>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</si>
  <si>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</si>
  <si>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</si>
  <si>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</si>
  <si>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</si>
  <si>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</si>
  <si>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</si>
  <si>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</si>
  <si>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</si>
  <si>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</si>
  <si>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</si>
  <si>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</si>
  <si>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</si>
  <si>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</si>
  <si>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</si>
  <si>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</si>
  <si>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</si>
  <si>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</si>
  <si>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</si>
  <si>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</si>
  <si>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</si>
  <si>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</si>
  <si>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</si>
  <si>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</si>
  <si>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</si>
  <si>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</si>
  <si>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</si>
  <si>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</si>
  <si>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</si>
  <si>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</si>
  <si>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</si>
  <si>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</si>
  <si>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</si>
  <si>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</si>
  <si>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</si>
  <si>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</si>
  <si>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</si>
  <si>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</si>
  <si>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</si>
  <si>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</si>
  <si>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</si>
  <si>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</si>
  <si>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</si>
  <si>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</si>
  <si>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</si>
  <si>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</si>
  <si>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</si>
  <si>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</si>
  <si>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</si>
  <si>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</si>
  <si>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</si>
  <si>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</si>
  <si>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</si>
  <si>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</si>
  <si>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</si>
  <si>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</si>
  <si>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</si>
  <si>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</si>
  <si>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</si>
  <si>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</si>
  <si>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</si>
  <si>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</si>
  <si>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</si>
  <si>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</si>
  <si>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</si>
  <si>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</si>
  <si>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</si>
  <si>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</si>
  <si>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</si>
  <si>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</si>
  <si>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</si>
  <si>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</si>
  <si>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</si>
  <si>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</si>
  <si>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</si>
  <si>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</si>
  <si>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</si>
  <si>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</si>
  <si>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</si>
  <si>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</si>
  <si>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</si>
  <si>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</si>
  <si>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</si>
  <si>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</si>
  <si>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</si>
  <si>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</si>
  <si>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</si>
  <si>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</si>
  <si>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</si>
  <si>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</si>
  <si>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</si>
  <si>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</si>
  <si>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</si>
  <si>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</si>
  <si>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</si>
  <si>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</si>
  <si>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</si>
  <si>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</si>
  <si>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</si>
  <si>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</si>
  <si>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</si>
  <si>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</si>
  <si>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</si>
  <si>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</si>
  <si>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</si>
  <si>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</si>
  <si>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</si>
  <si>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</si>
  <si>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</si>
  <si>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</si>
  <si>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</si>
  <si>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</si>
  <si>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</si>
  <si>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</si>
  <si>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</si>
  <si>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</si>
  <si>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</si>
  <si>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</si>
  <si>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</si>
  <si>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</si>
  <si>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</si>
  <si>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</si>
  <si>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</si>
  <si>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</si>
  <si>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</si>
  <si>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</si>
  <si>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</si>
  <si>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</si>
  <si>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</si>
  <si>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</si>
  <si>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</si>
  <si>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</si>
  <si>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</si>
  <si>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</si>
  <si>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</si>
  <si>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</si>
  <si>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</si>
  <si>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</si>
  <si>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</si>
  <si>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</si>
  <si>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</si>
  <si>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</si>
  <si>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</si>
  <si>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</si>
  <si>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</si>
  <si>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</si>
  <si>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</si>
  <si>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</si>
  <si>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</si>
  <si>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</si>
  <si>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</si>
  <si>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</si>
  <si>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</si>
  <si>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</si>
  <si>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</si>
  <si>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</si>
  <si>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</si>
  <si>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</si>
  <si>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</si>
  <si>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</si>
  <si>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</si>
  <si>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</si>
  <si>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</si>
  <si>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</si>
  <si>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</si>
  <si>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</si>
  <si>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</si>
  <si>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</si>
  <si>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</si>
  <si>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</si>
  <si>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</si>
  <si>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</si>
  <si>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</si>
  <si>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</si>
  <si>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</si>
  <si>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</si>
  <si>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</si>
  <si>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</si>
  <si>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</si>
  <si>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</si>
  <si>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</si>
  <si>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</si>
  <si>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</si>
  <si>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</si>
  <si>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</si>
  <si>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</si>
  <si>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</si>
  <si>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</si>
  <si>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</si>
  <si>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</si>
  <si>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</si>
  <si>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</si>
  <si>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</si>
  <si>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</si>
  <si>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</si>
  <si>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</si>
  <si>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</si>
  <si>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</si>
  <si>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</si>
  <si>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</si>
  <si>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</si>
  <si>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</si>
  <si>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</si>
  <si>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</si>
  <si>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</si>
  <si>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</si>
  <si>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</si>
  <si>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</si>
  <si>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</si>
  <si>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</si>
  <si>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</si>
  <si>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</si>
  <si>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</si>
  <si>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</si>
  <si>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</si>
  <si>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</si>
  <si>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</si>
  <si>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</si>
  <si>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</si>
  <si>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</si>
  <si>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</si>
  <si>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</si>
  <si>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</si>
  <si>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</si>
  <si>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</si>
  <si>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</si>
  <si>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</si>
  <si>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</si>
  <si>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</si>
  <si>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</si>
  <si>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</si>
  <si>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</si>
  <si>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</si>
  <si>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</si>
  <si>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</si>
  <si>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</si>
  <si>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</si>
  <si>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</si>
  <si>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</si>
  <si>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</si>
  <si>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</si>
  <si>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</si>
  <si>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</si>
  <si>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</si>
  <si>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</si>
  <si>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</si>
  <si>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</si>
  <si>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</si>
  <si>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</si>
  <si>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</si>
  <si>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</si>
  <si>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</si>
  <si>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</si>
  <si>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</si>
  <si>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</si>
  <si>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</si>
  <si>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</si>
  <si>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</si>
  <si>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</si>
  <si>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</si>
  <si>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</si>
  <si>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</si>
  <si>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</si>
  <si>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</si>
  <si>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</si>
  <si>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</si>
  <si>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</si>
  <si>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</si>
  <si>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</si>
  <si>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</si>
  <si>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</si>
  <si>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</si>
  <si>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</si>
  <si>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</si>
  <si>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</si>
  <si>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</si>
  <si>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</si>
  <si>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</si>
  <si>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</si>
  <si>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</si>
  <si>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</si>
  <si>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</si>
  <si>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</si>
  <si>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</si>
  <si>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</si>
  <si>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</si>
  <si>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</si>
  <si>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</si>
  <si>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</si>
  <si>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</si>
  <si>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</si>
  <si>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</si>
  <si>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</si>
  <si>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</si>
  <si>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</si>
  <si>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</si>
  <si>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</si>
  <si>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</si>
  <si>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</si>
  <si>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</si>
  <si>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</si>
  <si>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</si>
  <si>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</si>
  <si>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</si>
  <si>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</si>
  <si>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</si>
  <si>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</si>
  <si>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</si>
  <si>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</si>
  <si>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</si>
  <si>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</si>
  <si>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</si>
  <si>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</si>
  <si>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</si>
  <si>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</si>
  <si>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</si>
  <si>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</si>
  <si>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</si>
  <si>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</si>
  <si>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</si>
  <si>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</si>
  <si>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</si>
  <si>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</si>
  <si>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</si>
  <si>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</si>
  <si>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</si>
  <si>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</si>
  <si>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</si>
  <si>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</si>
  <si>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</si>
  <si>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</si>
  <si>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</si>
  <si>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</si>
  <si>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</si>
  <si>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</si>
  <si>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</si>
  <si>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</si>
  <si>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</si>
  <si>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</si>
  <si>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</si>
  <si>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</si>
  <si>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</si>
  <si>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</si>
  <si>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</si>
  <si>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</si>
  <si>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</si>
  <si>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</si>
  <si>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</si>
  <si>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</si>
  <si>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</si>
  <si>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</si>
  <si>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</si>
  <si>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</si>
  <si>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</si>
  <si>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</si>
  <si>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</si>
  <si>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</si>
  <si>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</si>
  <si>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</si>
  <si>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</si>
  <si>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</si>
  <si>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</si>
  <si>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</si>
  <si>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</si>
  <si>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</si>
  <si>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</si>
  <si>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</si>
  <si>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</si>
  <si>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</si>
  <si>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</si>
  <si>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</si>
  <si>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</si>
  <si>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</si>
  <si>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</si>
  <si>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</si>
  <si>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</si>
  <si>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</si>
  <si>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</si>
  <si>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</si>
  <si>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</si>
  <si>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</si>
  <si>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</si>
  <si>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</si>
  <si>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</si>
  <si>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</si>
  <si>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</si>
  <si>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</si>
  <si>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</si>
  <si>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</si>
  <si>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</si>
  <si>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</si>
  <si>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</si>
  <si>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</si>
  <si>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</si>
  <si>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</si>
  <si>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</si>
  <si>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</si>
  <si>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</si>
  <si>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</si>
  <si>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</si>
  <si>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</si>
  <si>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</si>
  <si>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</si>
  <si>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</si>
  <si>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</si>
  <si>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</si>
  <si>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</si>
  <si>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</si>
  <si>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</si>
  <si>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</si>
  <si>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</si>
  <si>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</si>
  <si>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</si>
  <si>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</si>
  <si>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</si>
  <si>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</si>
  <si>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</si>
  <si>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</si>
  <si>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</si>
  <si>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</si>
  <si>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</si>
  <si>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</si>
  <si>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</si>
  <si>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</si>
  <si>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</si>
  <si>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</si>
  <si>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</si>
  <si>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</si>
  <si>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</si>
  <si>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</si>
  <si>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</si>
  <si>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</si>
  <si>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</si>
  <si>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</si>
  <si>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</si>
  <si>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</si>
  <si>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</si>
  <si>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</si>
  <si>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</si>
  <si>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</si>
  <si>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</si>
  <si>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</si>
  <si>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</si>
  <si>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</si>
  <si>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</si>
  <si>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</si>
  <si>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</si>
  <si>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</si>
  <si>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</si>
  <si>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</si>
  <si>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</si>
  <si>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</si>
  <si>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</si>
  <si>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</si>
  <si>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</si>
  <si>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</si>
  <si>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</si>
  <si>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</si>
  <si>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</si>
  <si>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</si>
  <si>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</si>
  <si>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</si>
  <si>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</si>
  <si>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</si>
  <si>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</si>
  <si>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</si>
  <si>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</si>
  <si>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</si>
  <si>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</si>
  <si>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</si>
  <si>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</si>
  <si>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</si>
  <si>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</si>
  <si>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</si>
  <si>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</si>
  <si>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</si>
  <si>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</si>
  <si>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</si>
  <si>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</si>
  <si>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</si>
  <si>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</si>
  <si>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</si>
  <si>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</si>
  <si>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</si>
  <si>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</si>
  <si>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</si>
  <si>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</si>
  <si>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</si>
  <si>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</si>
  <si>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</si>
  <si>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</si>
  <si>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</si>
  <si>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</si>
  <si>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</si>
  <si>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</si>
  <si>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</si>
  <si>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</si>
  <si>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</si>
  <si>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</si>
  <si>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</si>
  <si>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</si>
  <si>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</si>
  <si>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</si>
  <si>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</si>
  <si>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</si>
  <si>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</si>
  <si>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</si>
  <si>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</si>
  <si>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</si>
  <si>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</si>
  <si>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</si>
  <si>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</si>
  <si>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</si>
  <si>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</si>
  <si>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</si>
  <si>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</si>
  <si>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</si>
  <si>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</si>
  <si>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</si>
  <si>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</si>
  <si>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</si>
  <si>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</si>
  <si>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</si>
  <si>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</si>
  <si>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</si>
  <si>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</si>
  <si>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</si>
  <si>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</si>
  <si>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</si>
  <si>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</si>
  <si>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</si>
  <si>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</si>
  <si>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</si>
  <si>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</si>
  <si>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</si>
  <si>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</si>
  <si>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</si>
  <si>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</si>
  <si>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</si>
  <si>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</si>
  <si>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</si>
  <si>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</si>
  <si>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</si>
  <si>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</si>
  <si>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</si>
  <si>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</si>
  <si>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</si>
  <si>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</si>
  <si>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</si>
  <si>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</si>
  <si>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</si>
  <si>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</si>
  <si>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</si>
  <si>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</si>
  <si>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</si>
  <si>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</si>
  <si>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</si>
  <si>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</si>
  <si>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</si>
  <si>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</si>
  <si>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</si>
  <si>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</si>
  <si>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</si>
  <si>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</si>
  <si>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</si>
  <si>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</si>
  <si>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</si>
  <si>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</si>
  <si>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</si>
  <si>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</si>
  <si>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</si>
  <si>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</si>
  <si>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</si>
  <si>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</si>
  <si>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</si>
  <si>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</si>
  <si>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</si>
  <si>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</si>
  <si>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</si>
  <si>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</si>
  <si>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</si>
  <si>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</si>
  <si>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</si>
  <si>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</si>
  <si>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</si>
  <si>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</si>
  <si>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</si>
  <si>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</si>
  <si>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</si>
  <si>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</si>
  <si>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</si>
  <si>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</si>
  <si>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</si>
  <si>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</si>
  <si>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</si>
  <si>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</si>
  <si>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</si>
  <si>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</si>
  <si>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</si>
  <si>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</si>
  <si>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</si>
  <si>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</si>
  <si>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</si>
  <si>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</si>
  <si>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</si>
  <si>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</si>
  <si>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</si>
  <si>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</si>
  <si>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</si>
  <si>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</si>
  <si>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</si>
  <si>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</si>
  <si>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</si>
  <si>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</si>
  <si>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</si>
  <si>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</si>
  <si>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</si>
  <si>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</si>
  <si>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</si>
  <si>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</si>
  <si>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</si>
  <si>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</si>
  <si>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</si>
  <si>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</si>
  <si>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</si>
  <si>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</si>
  <si>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</si>
  <si>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</si>
  <si>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</si>
  <si>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</si>
  <si>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</si>
  <si>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</si>
  <si>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</si>
  <si>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</si>
  <si>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</si>
  <si>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</si>
  <si>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</si>
  <si>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</si>
  <si>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</si>
  <si>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</si>
  <si>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</si>
  <si>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</si>
  <si>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</si>
  <si>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</si>
  <si>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</si>
  <si>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</si>
  <si>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</si>
  <si>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</si>
  <si>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</si>
  <si>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</si>
  <si>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</si>
  <si>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</si>
  <si>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</si>
  <si>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</si>
  <si>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</si>
  <si>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</si>
  <si>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</si>
  <si>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</si>
  <si>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</si>
  <si>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</si>
  <si>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</si>
  <si>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</si>
  <si>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</si>
  <si>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</si>
  <si>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</si>
  <si>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</si>
  <si>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</si>
  <si>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</si>
  <si>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</si>
  <si>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</si>
  <si>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</si>
  <si>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</si>
  <si>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</si>
  <si>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</si>
  <si>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</si>
  <si>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</si>
  <si>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</si>
  <si>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</si>
  <si>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</si>
  <si>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</si>
  <si>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</si>
  <si>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</si>
  <si>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</si>
  <si>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</si>
  <si>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</si>
  <si>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</si>
  <si>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</si>
  <si>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</si>
  <si>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</si>
  <si>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</si>
  <si>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</si>
  <si>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</si>
  <si>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</si>
  <si>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</si>
  <si>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</si>
  <si>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</si>
  <si>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</si>
  <si>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</si>
  <si>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</si>
  <si>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</si>
  <si>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</si>
  <si>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</si>
  <si>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</si>
  <si>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</si>
  <si>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</si>
  <si>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</si>
  <si>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</si>
  <si>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</si>
  <si>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</si>
  <si>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</si>
  <si>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</si>
  <si>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</si>
  <si>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</si>
  <si>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</si>
  <si>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</si>
  <si>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</si>
  <si>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</si>
  <si>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</si>
  <si>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</si>
  <si>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</si>
  <si>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</si>
  <si>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</si>
  <si>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</si>
  <si>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</si>
  <si>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</si>
  <si>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</si>
  <si>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</si>
  <si>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</si>
  <si>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</si>
  <si>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</si>
  <si>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</si>
  <si>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</si>
  <si>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</si>
  <si>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</si>
  <si>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</si>
  <si>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</si>
  <si>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</si>
  <si>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</si>
  <si>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</si>
  <si>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</si>
  <si>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</si>
  <si>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</si>
  <si>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</si>
  <si>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</si>
  <si>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</si>
  <si>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</si>
  <si>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</si>
  <si>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</si>
  <si>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</si>
  <si>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</si>
  <si>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</si>
  <si>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</si>
  <si>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</si>
  <si>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</si>
  <si>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</si>
  <si>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</si>
  <si>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</si>
  <si>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</si>
  <si>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</si>
  <si>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</si>
  <si>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</si>
  <si>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</si>
  <si>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</si>
  <si>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</si>
  <si>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</si>
  <si>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</si>
  <si>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</si>
  <si>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</si>
  <si>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</si>
  <si>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</si>
  <si>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</si>
  <si>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</si>
  <si>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</si>
  <si>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</si>
  <si>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</si>
  <si>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</si>
  <si>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</si>
  <si>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</si>
  <si>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</si>
  <si>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</si>
  <si>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</si>
  <si>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</si>
  <si>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</si>
  <si>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</si>
  <si>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</si>
  <si>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</si>
  <si>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</si>
  <si>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</si>
  <si>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</si>
  <si>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</si>
  <si>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</si>
  <si>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</si>
  <si>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</si>
  <si>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</si>
  <si>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</si>
  <si>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</si>
  <si>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</si>
  <si>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</si>
  <si>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</si>
  <si>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</si>
  <si>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</si>
  <si>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</si>
  <si>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</si>
  <si>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</si>
  <si>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</si>
  <si>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</si>
  <si>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</si>
  <si>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</si>
  <si>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</si>
  <si>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</si>
  <si>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</si>
  <si>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</si>
  <si>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</si>
  <si>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</si>
  <si>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</si>
  <si>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</si>
  <si>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</si>
  <si>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</si>
  <si>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</si>
  <si>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</si>
  <si>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</si>
  <si>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</si>
  <si>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</si>
  <si>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</si>
  <si>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</si>
  <si>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</si>
  <si>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</si>
  <si>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</si>
  <si>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</si>
  <si>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</si>
  <si>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</si>
  <si>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</si>
  <si>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</si>
  <si>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</si>
  <si>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</si>
  <si>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</si>
  <si>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</si>
  <si>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</si>
  <si>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</si>
  <si>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</si>
  <si>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</si>
  <si>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</si>
  <si>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</si>
  <si>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</si>
  <si>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</si>
  <si>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</si>
  <si>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</si>
  <si>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</si>
  <si>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</si>
  <si>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</si>
  <si>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</si>
  <si>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</si>
  <si>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</si>
  <si>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</si>
  <si>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</si>
  <si>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</si>
  <si>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</si>
  <si>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</si>
  <si>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</si>
  <si>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</si>
  <si>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</si>
  <si>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</si>
  <si>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</si>
  <si>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</si>
  <si>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</si>
  <si>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</si>
  <si>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</si>
  <si>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</si>
  <si>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</si>
  <si>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</si>
  <si>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</si>
  <si>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</si>
  <si>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</si>
  <si>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</si>
  <si>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</si>
  <si>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</si>
  <si>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</si>
  <si>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</si>
  <si>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</si>
  <si>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</si>
  <si>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</si>
  <si>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</si>
  <si>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</si>
  <si>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</si>
  <si>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</si>
  <si>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</si>
  <si>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</si>
  <si>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</si>
  <si>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</si>
  <si>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</si>
  <si>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</si>
  <si>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</si>
  <si>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</si>
  <si>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</si>
  <si>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</si>
  <si>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</si>
  <si>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</si>
  <si>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</si>
  <si>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</si>
  <si>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</si>
  <si>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</si>
  <si>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</si>
  <si>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</si>
  <si>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</si>
  <si>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</si>
  <si>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</si>
  <si>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</si>
  <si>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</si>
  <si>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</si>
  <si>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</si>
  <si>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</si>
  <si>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</si>
  <si>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</si>
  <si>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</si>
  <si>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</si>
  <si>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</si>
  <si>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</si>
  <si>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</si>
  <si>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</si>
  <si>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</si>
  <si>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</si>
  <si>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</si>
  <si>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</si>
  <si>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</si>
  <si>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</si>
  <si>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</si>
  <si>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</si>
  <si>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</si>
  <si>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</si>
  <si>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</si>
  <si>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</si>
  <si>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</si>
  <si>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</si>
  <si>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</si>
  <si>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</si>
  <si>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</si>
  <si>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</si>
  <si>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</si>
  <si>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</si>
  <si>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</si>
  <si>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</si>
  <si>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</si>
  <si>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</si>
  <si>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</si>
  <si>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</si>
  <si>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</si>
  <si>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</si>
  <si>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</si>
  <si>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</si>
  <si>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</si>
  <si>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</si>
  <si>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</si>
  <si>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</si>
  <si>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</si>
  <si>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</si>
  <si>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</si>
  <si>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</si>
  <si>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</si>
  <si>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</si>
  <si>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</si>
  <si>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</si>
  <si>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</si>
  <si>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</si>
  <si>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</si>
  <si>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</si>
  <si>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</si>
  <si>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</si>
  <si>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</si>
  <si>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</si>
  <si>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</si>
  <si>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</si>
  <si>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</si>
  <si>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</si>
  <si>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</si>
  <si>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</si>
  <si>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</si>
  <si>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</si>
  <si>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</si>
  <si>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</si>
  <si>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</si>
  <si>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</si>
  <si>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</si>
  <si>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</si>
  <si>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</si>
  <si>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</si>
  <si>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</si>
  <si>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</si>
  <si>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</si>
  <si>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</si>
  <si>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</si>
  <si>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</si>
  <si>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</si>
  <si>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</si>
  <si>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</si>
  <si>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</si>
  <si>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</si>
  <si>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</si>
  <si>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</si>
  <si>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</si>
  <si>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</si>
  <si>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</si>
  <si>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</si>
  <si>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</si>
  <si>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</si>
  <si>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</si>
  <si>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</si>
  <si>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</si>
  <si>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</si>
  <si>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</si>
  <si>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</si>
  <si>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</si>
  <si>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</si>
  <si>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</si>
  <si>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</si>
  <si>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</si>
  <si>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</si>
  <si>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</si>
  <si>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</si>
  <si>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</si>
  <si>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</si>
  <si>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</si>
  <si>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</si>
  <si>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</si>
  <si>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</si>
  <si>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</si>
  <si>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</si>
  <si>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</si>
  <si>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</si>
  <si>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</si>
  <si>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</si>
  <si>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</si>
  <si>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</si>
  <si>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</si>
  <si>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</si>
  <si>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</si>
  <si>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</si>
  <si>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</si>
  <si>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</si>
  <si>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</si>
  <si>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</si>
  <si>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</si>
  <si>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</si>
  <si>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</si>
  <si>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</si>
  <si>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</si>
  <si>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</si>
  <si>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</si>
  <si>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</si>
  <si>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</si>
  <si>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</si>
  <si>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</si>
  <si>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</si>
  <si>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</si>
  <si>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</si>
  <si>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</si>
  <si>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</si>
  <si>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</si>
  <si>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</si>
  <si>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</si>
  <si>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</si>
  <si>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</si>
  <si>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</si>
  <si>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</si>
  <si>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</si>
  <si>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</si>
  <si>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</si>
  <si>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</si>
  <si>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</si>
  <si>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</si>
  <si>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</si>
  <si>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</si>
  <si>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</si>
  <si>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</si>
  <si>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</si>
  <si>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</si>
  <si>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</si>
  <si>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</si>
  <si>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</si>
  <si>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</si>
  <si>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</si>
  <si>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</si>
  <si>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</si>
  <si>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</si>
  <si>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</si>
  <si>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</si>
  <si>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</si>
  <si>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</si>
  <si>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</si>
  <si>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</si>
  <si>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</si>
  <si>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</si>
  <si>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</si>
  <si>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</si>
  <si>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</si>
  <si>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</si>
  <si>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</si>
  <si>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</si>
  <si>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</si>
  <si>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</si>
  <si>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</si>
  <si>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</si>
  <si>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</si>
  <si>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</si>
  <si>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</si>
  <si>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</si>
  <si>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</si>
  <si>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</si>
  <si>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</si>
  <si>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</si>
  <si>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</si>
  <si>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</si>
  <si>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</si>
  <si>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</si>
  <si>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</si>
  <si>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</si>
  <si>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</si>
  <si>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</si>
  <si>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</si>
  <si>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</si>
  <si>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</si>
  <si>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</si>
  <si>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</si>
  <si>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</si>
  <si>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</si>
  <si>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</si>
  <si>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</si>
  <si>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</si>
  <si>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</si>
  <si>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</si>
  <si>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</si>
  <si>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</si>
  <si>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</si>
  <si>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</si>
  <si>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</si>
  <si>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</si>
  <si>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</si>
  <si>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</si>
  <si>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</si>
  <si>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</si>
  <si>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</si>
  <si>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</si>
  <si>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</si>
  <si>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</si>
  <si>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</si>
  <si>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</si>
  <si>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</si>
  <si>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</si>
  <si>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</si>
  <si>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</si>
  <si>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</si>
  <si>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</si>
  <si>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</si>
  <si>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</si>
  <si>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</si>
  <si>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</si>
  <si>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</si>
  <si>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</si>
  <si>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</si>
  <si>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</si>
  <si>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</si>
  <si>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</si>
  <si>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</si>
  <si>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</si>
  <si>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</si>
  <si>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</si>
  <si>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</si>
  <si>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</si>
  <si>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</si>
  <si>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</si>
  <si>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</si>
  <si>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</si>
  <si>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</si>
  <si>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</si>
  <si>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</si>
  <si>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</si>
  <si>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</si>
  <si>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</si>
  <si>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</si>
  <si>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</si>
  <si>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</si>
  <si>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</si>
  <si>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</si>
  <si>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</si>
  <si>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</si>
  <si>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</si>
  <si>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</si>
  <si>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</si>
  <si>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</si>
  <si>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</si>
  <si>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</si>
  <si>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</si>
  <si>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</si>
  <si>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</si>
  <si>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</si>
  <si>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</si>
  <si>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</si>
  <si>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</si>
  <si>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</si>
  <si>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</si>
  <si>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</si>
  <si>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</si>
  <si>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</si>
  <si>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</si>
  <si>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</si>
  <si>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</si>
  <si>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</si>
  <si>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</si>
  <si>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</si>
  <si>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</si>
  <si>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</si>
  <si>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</si>
  <si>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</si>
  <si>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</si>
  <si>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</si>
  <si>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</si>
  <si>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</si>
  <si>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</si>
  <si>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</si>
  <si>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</si>
  <si>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</si>
  <si>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</si>
  <si>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</si>
  <si>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</si>
  <si>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</si>
  <si>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</si>
  <si>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</si>
  <si>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</si>
  <si>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</si>
  <si>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</si>
  <si>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</si>
  <si>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</si>
  <si>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</si>
  <si>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</si>
  <si>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</si>
  <si>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</si>
  <si>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</si>
  <si>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</si>
  <si>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</si>
  <si>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</si>
  <si>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</si>
  <si>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</si>
  <si>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</si>
  <si>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</si>
  <si>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</si>
  <si>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</si>
  <si>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</si>
  <si>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</si>
  <si>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</si>
  <si>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</si>
  <si>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</si>
  <si>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</si>
  <si>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</si>
  <si>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</si>
  <si>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</si>
  <si>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</si>
  <si>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</si>
  <si>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</si>
  <si>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</si>
  <si>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</si>
  <si>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</si>
  <si>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</si>
  <si>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</si>
  <si>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</si>
  <si>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</si>
  <si>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</si>
  <si>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</si>
  <si>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</si>
  <si>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</si>
  <si>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</si>
  <si>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</si>
  <si>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</si>
  <si>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</si>
  <si>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</si>
  <si>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</si>
  <si>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</si>
  <si>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</si>
  <si>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</si>
  <si>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</si>
  <si>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</si>
  <si>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</si>
  <si>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</si>
  <si>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</si>
  <si>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</si>
  <si>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</si>
  <si>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</si>
  <si>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</si>
  <si>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</si>
  <si>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</si>
  <si>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</si>
  <si>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</si>
  <si>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</si>
  <si>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</si>
  <si>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</si>
  <si>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</si>
  <si>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</si>
  <si>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</si>
  <si>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</si>
  <si>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</si>
  <si>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</si>
  <si>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</si>
  <si>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</si>
  <si>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</si>
  <si>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</si>
  <si>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</si>
  <si>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</si>
  <si>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</si>
  <si>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</si>
  <si>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</si>
  <si>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</si>
  <si>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</si>
  <si>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</si>
  <si>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</si>
  <si>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</si>
  <si>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</si>
  <si>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</si>
  <si>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</si>
  <si>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</si>
  <si>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</si>
  <si>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</si>
  <si>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</si>
  <si>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</si>
  <si>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</si>
  <si>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</si>
  <si>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</si>
  <si>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</si>
  <si>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</si>
  <si>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</si>
  <si>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</si>
  <si>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</si>
  <si>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</si>
  <si>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</si>
  <si>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</si>
  <si>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</si>
  <si>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</si>
  <si>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</si>
  <si>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</si>
  <si>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</si>
  <si>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</si>
  <si>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</si>
  <si>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</si>
  <si>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</si>
  <si>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</si>
  <si>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</si>
  <si>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</si>
  <si>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</si>
  <si>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</si>
  <si>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</si>
  <si>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</si>
  <si>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</si>
  <si>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</si>
  <si>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</si>
  <si>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</si>
  <si>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</si>
  <si>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</si>
  <si>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</si>
  <si>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</si>
  <si>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</si>
  <si>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</si>
  <si>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</si>
  <si>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</si>
  <si>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</si>
  <si>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</si>
  <si>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</si>
  <si>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</si>
  <si>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</si>
  <si>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</si>
  <si>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</si>
  <si>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</si>
  <si>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</si>
  <si>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</si>
  <si>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</si>
  <si>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</si>
  <si>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</si>
  <si>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</si>
  <si>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</si>
  <si>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</si>
  <si>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</si>
  <si>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</si>
  <si>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</si>
  <si>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</si>
  <si>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</si>
  <si>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</si>
  <si>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</si>
  <si>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</si>
  <si>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</si>
  <si>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</si>
  <si>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</si>
  <si>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</si>
  <si>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</si>
  <si>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</si>
  <si>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</si>
  <si>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</si>
  <si>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</si>
  <si>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</si>
  <si>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</si>
  <si>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</si>
  <si>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</si>
  <si>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</si>
  <si>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</si>
  <si>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</si>
  <si>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</si>
  <si>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</si>
  <si>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</si>
  <si>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</si>
  <si>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</si>
  <si>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</si>
  <si>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</si>
  <si>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</si>
  <si>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</si>
  <si>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</si>
  <si>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</si>
  <si>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</si>
  <si>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</si>
  <si>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</si>
  <si>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</si>
  <si>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</si>
  <si>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</si>
  <si>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</si>
  <si>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</si>
  <si>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</si>
  <si>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</si>
  <si>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</si>
  <si>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</si>
  <si>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</si>
  <si>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</si>
  <si>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</si>
  <si>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</si>
  <si>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</si>
  <si>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</si>
  <si>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</si>
  <si>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</si>
  <si>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</si>
  <si>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</si>
  <si>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</si>
  <si>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</si>
  <si>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</si>
  <si>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</si>
  <si>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</si>
  <si>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</si>
  <si>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</si>
  <si>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</si>
  <si>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</si>
  <si>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</si>
  <si>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</si>
  <si>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</si>
  <si>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</si>
  <si>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</si>
  <si>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</si>
  <si>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</si>
  <si>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</si>
  <si>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</si>
  <si>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</si>
  <si>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</si>
  <si>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</si>
  <si>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</si>
  <si>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</si>
  <si>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</si>
  <si>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</si>
  <si>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</si>
  <si>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</si>
  <si>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</si>
  <si>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</si>
  <si>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</si>
  <si>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</si>
  <si>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</si>
  <si>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</si>
  <si>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</si>
  <si>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</si>
  <si>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</si>
  <si>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</si>
  <si>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</si>
  <si>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</si>
  <si>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</si>
  <si>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</si>
  <si>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</si>
  <si>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</si>
  <si>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</si>
  <si>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</si>
  <si>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</si>
  <si>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</si>
  <si>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</si>
  <si>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</si>
  <si>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</si>
  <si>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</si>
  <si>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</si>
  <si>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</si>
  <si>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</si>
  <si>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</si>
  <si>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</si>
  <si>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</si>
  <si>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</si>
  <si>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</si>
  <si>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</si>
  <si>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</si>
  <si>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</si>
  <si>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</si>
  <si>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</si>
  <si>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</si>
  <si>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</si>
  <si>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</si>
  <si>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</si>
  <si>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</si>
  <si>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</si>
  <si>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</si>
  <si>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</si>
  <si>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</si>
  <si>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</si>
  <si>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</si>
  <si>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</si>
  <si>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</si>
  <si>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</si>
  <si>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</si>
  <si>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</si>
  <si>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</si>
  <si>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</si>
  <si>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</si>
  <si>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</si>
  <si>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</si>
  <si>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</si>
  <si>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</si>
  <si>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</si>
  <si>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</si>
  <si>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</si>
  <si>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</si>
  <si>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</si>
  <si>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</si>
  <si>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</si>
  <si>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</si>
  <si>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</si>
  <si>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</si>
  <si>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</si>
  <si>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</si>
  <si>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</si>
  <si>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</si>
  <si>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</si>
  <si>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</si>
  <si>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</si>
  <si>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</si>
  <si>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</si>
  <si>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</si>
  <si>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</si>
  <si>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</si>
  <si>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</si>
  <si>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</si>
  <si>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</si>
  <si>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</si>
  <si>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</si>
  <si>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</si>
  <si>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</si>
  <si>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</si>
  <si>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</si>
  <si>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</si>
  <si>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</si>
  <si>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</si>
  <si>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</si>
  <si>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</si>
  <si>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</si>
  <si>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</si>
  <si>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</si>
  <si>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</si>
  <si>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</si>
  <si>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</si>
  <si>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</si>
  <si>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</si>
  <si>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</si>
  <si>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</si>
  <si>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</si>
  <si>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</si>
  <si>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</si>
  <si>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</si>
  <si>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</si>
  <si>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</si>
  <si>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</si>
  <si>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</si>
  <si>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</si>
  <si>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</si>
  <si>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</si>
  <si>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</si>
  <si>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</si>
  <si>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</si>
  <si>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</si>
  <si>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</si>
  <si>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</si>
  <si>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</si>
  <si>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</si>
  <si>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</si>
  <si>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</si>
  <si>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</si>
  <si>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</si>
  <si>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</si>
  <si>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</si>
  <si>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</si>
  <si>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</si>
  <si>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</si>
  <si>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</si>
  <si>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</si>
  <si>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</si>
  <si>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</si>
  <si>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</si>
  <si>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</si>
  <si>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</si>
  <si>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</si>
  <si>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</si>
  <si>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</si>
  <si>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</si>
  <si>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</si>
  <si>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</si>
  <si>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</si>
  <si>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</si>
  <si>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</si>
  <si>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</si>
  <si>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</si>
  <si>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</si>
  <si>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</si>
  <si>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</si>
  <si>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</si>
  <si>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</si>
  <si>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</si>
  <si>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</si>
  <si>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</si>
  <si>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</si>
  <si>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</si>
  <si>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</si>
  <si>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</si>
  <si>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</si>
  <si>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</si>
  <si>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</si>
  <si>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</si>
  <si>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</si>
  <si>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</si>
  <si>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</si>
  <si>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</si>
  <si>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</si>
  <si>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</si>
  <si>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</si>
  <si>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</si>
  <si>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</si>
  <si>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</si>
  <si>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</si>
  <si>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</si>
  <si>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</si>
  <si>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</si>
  <si>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</si>
  <si>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</si>
  <si>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</si>
  <si>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</si>
  <si>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</si>
  <si>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</si>
  <si>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</si>
  <si>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</si>
  <si>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</si>
  <si>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</si>
  <si>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</si>
  <si>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</si>
  <si>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</si>
  <si>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</si>
  <si>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</si>
  <si>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</si>
  <si>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</si>
  <si>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</si>
  <si>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</si>
  <si>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</si>
  <si>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</si>
  <si>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</si>
  <si>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</si>
  <si>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</si>
  <si>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</si>
  <si>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</si>
  <si>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</si>
  <si>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</si>
  <si>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</si>
  <si>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</si>
  <si>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</si>
  <si>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</si>
  <si>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</si>
  <si>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</si>
  <si>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</si>
  <si>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</si>
  <si>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</si>
  <si>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</si>
  <si>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</si>
  <si>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</si>
  <si>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</si>
  <si>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</si>
  <si>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</si>
  <si>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</si>
  <si>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</si>
  <si>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</si>
  <si>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</si>
  <si>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</si>
  <si>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</si>
  <si>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</si>
  <si>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</si>
  <si>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</si>
  <si>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</si>
  <si>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</si>
  <si>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</si>
  <si>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</si>
  <si>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</si>
  <si>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</si>
  <si>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</si>
  <si>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</si>
  <si>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</si>
  <si>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</si>
  <si>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</si>
  <si>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</si>
  <si>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</si>
  <si>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</si>
  <si>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</si>
  <si>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</si>
  <si>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</si>
  <si>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</si>
  <si>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</si>
  <si>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</si>
  <si>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</si>
  <si>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</si>
  <si>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</si>
  <si>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</si>
  <si>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</si>
  <si>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</si>
  <si>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</si>
  <si>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</si>
  <si>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</si>
  <si>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</si>
  <si>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</si>
  <si>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</si>
  <si>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</si>
  <si>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</si>
  <si>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</si>
  <si>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</si>
  <si>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</si>
  <si>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</si>
  <si>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</si>
  <si>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</si>
  <si>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</si>
  <si>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</si>
  <si>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</si>
  <si>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</si>
  <si>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</si>
  <si>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</si>
  <si>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</si>
  <si>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</si>
  <si>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</si>
  <si>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</si>
  <si>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</si>
  <si>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</si>
  <si>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</si>
  <si>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</si>
  <si>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</si>
  <si>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</si>
  <si>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</si>
  <si>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</si>
  <si>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</si>
  <si>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</si>
  <si>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</si>
  <si>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</si>
  <si>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</si>
  <si>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</si>
  <si>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</si>
  <si>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</si>
  <si>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</si>
  <si>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</si>
  <si>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</si>
  <si>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</si>
  <si>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</si>
  <si>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</si>
  <si>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</si>
  <si>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</si>
  <si>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</si>
  <si>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</si>
  <si>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</si>
  <si>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</si>
  <si>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</si>
  <si>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</si>
  <si>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</si>
  <si>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</si>
  <si>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</si>
  <si>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</si>
  <si>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</si>
  <si>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</si>
  <si>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</si>
  <si>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</si>
  <si>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</si>
  <si>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</si>
  <si>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</si>
  <si>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</si>
  <si>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</si>
  <si>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</si>
  <si>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</si>
  <si>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</si>
  <si>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</si>
  <si>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</si>
  <si>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</si>
  <si>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</si>
  <si>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</si>
  <si>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</si>
  <si>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</si>
  <si>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</si>
  <si>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</si>
  <si>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</si>
  <si>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</si>
  <si>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</si>
  <si>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</si>
  <si>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</si>
  <si>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</si>
  <si>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</si>
  <si>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</si>
  <si>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</si>
  <si>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</si>
  <si>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</si>
  <si>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</si>
  <si>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</si>
  <si>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</si>
  <si>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</si>
  <si>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</si>
  <si>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</si>
  <si>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</si>
  <si>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</si>
  <si>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</si>
  <si>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</si>
  <si>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</si>
  <si>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</si>
  <si>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</si>
  <si>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</si>
  <si>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</si>
  <si>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</si>
  <si>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</si>
  <si>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</si>
  <si>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</si>
  <si>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</si>
  <si>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</si>
  <si>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</si>
  <si>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</si>
  <si>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</si>
  <si>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</si>
  <si>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</si>
  <si>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</si>
  <si>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</si>
  <si>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</si>
  <si>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</si>
  <si>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</si>
  <si>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</si>
  <si>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</si>
  <si>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</si>
  <si>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</si>
  <si>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</si>
  <si>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</si>
  <si>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</si>
  <si>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</si>
  <si>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</si>
  <si>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</si>
  <si>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</si>
  <si>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</si>
  <si>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</si>
  <si>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</si>
  <si>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</si>
  <si>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</si>
  <si>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</si>
  <si>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</si>
  <si>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</si>
  <si>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</si>
  <si>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</si>
  <si>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</si>
  <si>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</si>
  <si>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</si>
  <si>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</si>
  <si>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</si>
  <si>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</si>
  <si>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</si>
  <si>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</si>
  <si>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</si>
  <si>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</si>
  <si>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</si>
  <si>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</si>
  <si>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</si>
  <si>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</si>
  <si>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</si>
  <si>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</si>
  <si>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</si>
  <si>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</si>
  <si>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</si>
  <si>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</si>
  <si>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</si>
  <si>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</si>
  <si>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</si>
  <si>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</si>
  <si>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</si>
  <si>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</si>
  <si>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</si>
  <si>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</si>
  <si>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</si>
  <si>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</si>
  <si>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</si>
  <si>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</si>
  <si>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</si>
  <si>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</si>
  <si>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</si>
  <si>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</si>
  <si>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</si>
  <si>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</si>
  <si>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</si>
  <si>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</si>
  <si>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</si>
  <si>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</si>
  <si>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</si>
  <si>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</si>
  <si>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</si>
  <si>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</si>
  <si>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</si>
  <si>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</si>
  <si>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</si>
  <si>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</si>
  <si>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</si>
  <si>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</si>
  <si>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</si>
  <si>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</si>
  <si>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</si>
  <si>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</si>
  <si>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</si>
  <si>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</si>
  <si>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</si>
  <si>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</si>
  <si>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</si>
  <si>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</si>
  <si>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</si>
  <si>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</si>
  <si>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</si>
  <si>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</si>
  <si>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</si>
  <si>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</si>
  <si>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</si>
  <si>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</si>
  <si>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</si>
  <si>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</si>
  <si>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</si>
  <si>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</si>
  <si>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</si>
  <si>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</si>
  <si>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</si>
  <si>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</si>
  <si>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</si>
  <si>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</si>
  <si>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</si>
  <si>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</si>
  <si>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</si>
  <si>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</si>
  <si>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</si>
  <si>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</si>
  <si>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</si>
  <si>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</si>
  <si>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</si>
  <si>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</si>
  <si>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</si>
  <si>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</si>
  <si>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</si>
  <si>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</si>
  <si>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</si>
  <si>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</si>
  <si>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</si>
  <si>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</si>
  <si>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</si>
  <si>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</si>
  <si>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</si>
  <si>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</si>
  <si>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</si>
  <si>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</si>
  <si>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</si>
  <si>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</si>
  <si>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</si>
  <si>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</si>
  <si>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</si>
  <si>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</si>
  <si>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</si>
  <si>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</si>
  <si>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</si>
  <si>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</si>
  <si>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</si>
  <si>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</si>
  <si>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</si>
  <si>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</si>
  <si>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</si>
  <si>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</si>
  <si>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</si>
  <si>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</si>
  <si>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</si>
  <si>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</si>
  <si>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</si>
  <si>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</si>
  <si>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</si>
  <si>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</si>
  <si>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</si>
  <si>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</si>
  <si>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</si>
  <si>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</si>
  <si>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</si>
  <si>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</si>
  <si>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</si>
  <si>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</si>
  <si>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</si>
  <si>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</si>
  <si>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</si>
  <si>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</si>
  <si>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</si>
  <si>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</si>
  <si>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</si>
  <si>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</si>
  <si>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</si>
  <si>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</si>
  <si>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</si>
  <si>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</si>
  <si>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</si>
  <si>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</si>
  <si>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</si>
  <si>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</si>
  <si>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</si>
  <si>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</si>
  <si>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</si>
  <si>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</si>
  <si>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</si>
  <si>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</si>
  <si>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</si>
  <si>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</si>
  <si>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</si>
  <si>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</si>
  <si>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</si>
  <si>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</si>
  <si>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</si>
  <si>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</si>
  <si>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</si>
  <si>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</si>
  <si>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</si>
  <si>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</si>
  <si>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</si>
  <si>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</si>
  <si>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</si>
  <si>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</si>
  <si>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</si>
  <si>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</si>
  <si>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</si>
  <si>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</si>
  <si>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</si>
  <si>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</si>
  <si>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</si>
  <si>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</si>
  <si>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</si>
  <si>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</si>
  <si>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</si>
  <si>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</si>
  <si>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</si>
  <si>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</si>
  <si>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</si>
  <si>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</si>
  <si>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</si>
  <si>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</si>
  <si>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</si>
  <si>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</si>
  <si>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</si>
  <si>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</si>
  <si>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</si>
  <si>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</si>
  <si>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</si>
  <si>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</si>
  <si>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</si>
  <si>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</si>
  <si>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</si>
  <si>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</si>
  <si>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</si>
  <si>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</si>
  <si>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</si>
  <si>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</si>
  <si>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</si>
  <si>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</si>
  <si>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</si>
  <si>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</si>
  <si>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</si>
  <si>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</si>
  <si>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</si>
  <si>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</si>
  <si>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</si>
  <si>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</si>
  <si>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</si>
  <si>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</si>
  <si>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</si>
  <si>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</si>
  <si>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</si>
  <si>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</si>
  <si>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</si>
  <si>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</si>
  <si>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</si>
  <si>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</si>
  <si>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</si>
  <si>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</si>
  <si>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</si>
  <si>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</si>
  <si>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</si>
  <si>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</si>
  <si>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</si>
  <si>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</si>
  <si>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</si>
  <si>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</si>
  <si>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</si>
  <si>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</si>
  <si>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</si>
  <si>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</si>
  <si>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</si>
  <si>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</si>
  <si>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</si>
  <si>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</si>
  <si>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</si>
  <si>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</si>
  <si>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</si>
  <si>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</si>
  <si>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</si>
  <si>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</si>
  <si>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</si>
  <si>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</si>
  <si>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</si>
  <si>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</si>
  <si>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</si>
  <si>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</si>
  <si>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</si>
  <si>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</si>
  <si>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</si>
  <si>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</si>
  <si>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</si>
  <si>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</si>
  <si>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</si>
  <si>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</si>
  <si>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</si>
  <si>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</si>
  <si>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</si>
  <si>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</si>
  <si>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</si>
  <si>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</si>
  <si>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</si>
  <si>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</si>
  <si>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</si>
  <si>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</si>
  <si>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</si>
  <si>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</si>
  <si>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</si>
  <si>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</si>
  <si>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</si>
  <si>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</si>
  <si>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</si>
  <si>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</si>
  <si>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</si>
  <si>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</si>
  <si>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</si>
  <si>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</si>
  <si>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</si>
  <si>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</si>
  <si>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</si>
  <si>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</si>
  <si>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</si>
  <si>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</si>
  <si>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</si>
  <si>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</si>
  <si>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</si>
  <si>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</si>
  <si>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</si>
  <si>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</si>
  <si>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</si>
  <si>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</si>
  <si>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</si>
  <si>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</si>
  <si>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</si>
  <si>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</si>
  <si>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</si>
  <si>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</si>
  <si>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</si>
  <si>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</si>
  <si>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</si>
  <si>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</si>
  <si>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</si>
  <si>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</si>
  <si>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</si>
  <si>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</si>
  <si>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</si>
  <si>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</si>
  <si>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</si>
  <si>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</si>
  <si>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</si>
  <si>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</si>
  <si>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</si>
  <si>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</si>
  <si>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</si>
  <si>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</si>
  <si>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</si>
  <si>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</si>
  <si>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</si>
  <si>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</si>
  <si>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</si>
  <si>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</si>
  <si>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</si>
  <si>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</si>
  <si>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</si>
  <si>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</si>
  <si>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</si>
  <si>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</si>
  <si>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</si>
  <si>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</si>
  <si>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</si>
  <si>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</si>
  <si>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</si>
  <si>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</si>
  <si>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</si>
  <si>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</si>
  <si>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</si>
  <si>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</si>
  <si>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</si>
  <si>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</si>
  <si>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</si>
  <si>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</si>
  <si>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</si>
  <si>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</si>
  <si>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</si>
  <si>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</si>
  <si>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</si>
  <si>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</si>
  <si>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</si>
  <si>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</si>
  <si>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</si>
  <si>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</si>
  <si>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</si>
  <si>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</si>
  <si>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</si>
  <si>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</si>
  <si>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</si>
  <si>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</si>
  <si>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</si>
  <si>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</si>
  <si>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</si>
  <si>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</si>
  <si>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</si>
  <si>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</si>
  <si>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</si>
  <si>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</si>
  <si>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</si>
  <si>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</si>
  <si>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</si>
  <si>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</si>
  <si>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</si>
  <si>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</si>
  <si>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</si>
  <si>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</si>
  <si>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</si>
  <si>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</si>
  <si>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</si>
  <si>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</si>
  <si>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</si>
  <si>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</si>
  <si>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</si>
  <si>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</si>
  <si>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</si>
  <si>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</si>
  <si>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</si>
  <si>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</si>
  <si>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</si>
  <si>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</si>
  <si>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</si>
  <si>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</si>
  <si>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</si>
  <si>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</si>
  <si>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</si>
  <si>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</si>
  <si>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</si>
  <si>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</si>
  <si>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</si>
  <si>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</si>
  <si>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</si>
  <si>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</si>
  <si>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</si>
  <si>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</si>
  <si>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</si>
  <si>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</si>
  <si>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</si>
  <si>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</si>
  <si>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</si>
  <si>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</si>
  <si>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</si>
  <si>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</si>
  <si>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</si>
  <si>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</si>
  <si>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</si>
  <si>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</si>
  <si>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</si>
  <si>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</si>
  <si>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</si>
  <si>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</si>
  <si>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</si>
  <si>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</si>
  <si>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</si>
  <si>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</si>
  <si>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</si>
  <si>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</si>
  <si>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</si>
  <si>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</si>
  <si>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</si>
  <si>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</si>
  <si>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</si>
  <si>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</si>
  <si>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</si>
  <si>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</si>
  <si>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</si>
  <si>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</si>
  <si>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</si>
  <si>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</si>
  <si>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</si>
  <si>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</si>
  <si>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</si>
  <si>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</si>
  <si>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</si>
  <si>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</si>
  <si>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</si>
  <si>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</si>
  <si>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</si>
  <si>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</si>
  <si>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</si>
  <si>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</si>
  <si>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</si>
  <si>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</si>
  <si>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</si>
  <si>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</si>
  <si>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</si>
  <si>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</si>
  <si>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</si>
  <si>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</si>
  <si>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</si>
  <si>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</si>
  <si>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</si>
  <si>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</si>
  <si>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</si>
  <si>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</si>
  <si>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</si>
  <si>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</si>
  <si>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</si>
  <si>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</si>
  <si>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</si>
  <si>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</si>
  <si>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</si>
  <si>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</si>
  <si>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</si>
  <si>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</si>
  <si>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</si>
  <si>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</si>
  <si>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</si>
  <si>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</si>
  <si>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</si>
  <si>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</si>
  <si>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</si>
  <si>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</si>
  <si>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</si>
  <si>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</si>
  <si>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</si>
  <si>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</si>
  <si>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</si>
  <si>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</si>
  <si>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</si>
  <si>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</si>
  <si>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</si>
  <si>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</si>
  <si>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</si>
  <si>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</si>
  <si>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</si>
  <si>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</si>
  <si>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</si>
  <si>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</si>
  <si>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</si>
  <si>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</si>
  <si>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</si>
  <si>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</si>
  <si>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</si>
  <si>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</si>
  <si>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</si>
  <si>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</si>
  <si>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</si>
  <si>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</si>
  <si>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</si>
  <si>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</si>
  <si>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</si>
  <si>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</si>
  <si>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</si>
  <si>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</si>
  <si>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</si>
  <si>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</si>
  <si>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</si>
  <si>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</si>
  <si>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</si>
  <si>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</si>
  <si>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</si>
  <si>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</si>
  <si>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</si>
  <si>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</si>
  <si>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</si>
  <si>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</si>
  <si>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</si>
  <si>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</si>
  <si>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</si>
  <si>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</si>
  <si>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</si>
  <si>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</si>
  <si>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</si>
  <si>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</si>
  <si>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</si>
  <si>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</si>
  <si>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</si>
  <si>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</si>
  <si>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</si>
  <si>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</si>
  <si>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</si>
  <si>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</si>
  <si>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</si>
  <si>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</si>
  <si>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</si>
  <si>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</si>
  <si>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</si>
  <si>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</si>
  <si>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</si>
  <si>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</si>
  <si>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</si>
  <si>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</si>
  <si>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</si>
  <si>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</si>
  <si>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</si>
  <si>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</si>
  <si>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</si>
  <si>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</si>
  <si>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</si>
  <si>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</si>
  <si>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</si>
  <si>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</si>
  <si>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</si>
  <si>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</si>
  <si>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</si>
  <si>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</si>
  <si>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</si>
  <si>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</si>
  <si>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</si>
  <si>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</si>
  <si>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</si>
  <si>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</si>
  <si>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</si>
  <si>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</si>
  <si>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</si>
  <si>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</si>
  <si>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</si>
  <si>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</si>
  <si>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</si>
  <si>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</si>
  <si>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</si>
  <si>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</si>
  <si>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</si>
  <si>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</si>
  <si>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</si>
  <si>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</si>
  <si>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</si>
  <si>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</si>
  <si>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</si>
  <si>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</si>
  <si>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</si>
  <si>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</si>
  <si>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</si>
  <si>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</si>
  <si>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</si>
  <si>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</si>
  <si>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</si>
  <si>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</si>
  <si>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</si>
  <si>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</si>
  <si>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</si>
  <si>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</si>
  <si>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</si>
  <si>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</si>
  <si>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</si>
  <si>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</si>
  <si>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</si>
  <si>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</si>
  <si>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</si>
  <si>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</si>
  <si>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</si>
  <si>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</si>
  <si>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</si>
  <si>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</si>
  <si>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</si>
  <si>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</si>
  <si>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</si>
  <si>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</si>
  <si>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</si>
  <si>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</si>
  <si>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</si>
  <si>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</si>
  <si>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</si>
  <si>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</si>
  <si>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</si>
  <si>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</si>
  <si>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</si>
  <si>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</si>
  <si>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</si>
  <si>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</si>
  <si>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</si>
  <si>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</si>
  <si>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</si>
  <si>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</si>
  <si>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</si>
  <si>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</si>
  <si>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</si>
  <si>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</si>
  <si>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</si>
  <si>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</si>
  <si>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</si>
  <si>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</si>
  <si>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</si>
  <si>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</si>
  <si>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</si>
  <si>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</si>
  <si>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</si>
  <si>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</si>
  <si>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</si>
  <si>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</si>
  <si>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</si>
  <si>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</si>
  <si>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</si>
  <si>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</si>
  <si>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</si>
  <si>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</si>
  <si>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</si>
  <si>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</si>
  <si>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</si>
  <si>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</si>
  <si>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</si>
  <si>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</si>
  <si>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</si>
  <si>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</si>
  <si>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</si>
  <si>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</si>
  <si>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</si>
  <si>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</si>
  <si>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</si>
  <si>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</si>
  <si>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</si>
  <si>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</si>
  <si>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</si>
  <si>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</si>
  <si>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</si>
  <si>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</si>
  <si>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</si>
  <si>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</si>
  <si>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</si>
  <si>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</si>
  <si>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</si>
  <si>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</si>
  <si>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</si>
  <si>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</si>
  <si>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</si>
  <si>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</si>
  <si>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</si>
  <si>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</si>
  <si>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</si>
  <si>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</si>
  <si>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</si>
  <si>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</si>
  <si>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</si>
  <si>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</si>
  <si>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</si>
  <si>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</si>
  <si>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</si>
  <si>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</si>
  <si>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</si>
  <si>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</si>
  <si>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</si>
  <si>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</si>
  <si>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</si>
  <si>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</si>
  <si>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</si>
  <si>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</si>
  <si>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</si>
  <si>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</si>
  <si>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</si>
  <si>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</si>
  <si>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</si>
  <si>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</si>
  <si>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</si>
  <si>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</si>
  <si>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</si>
  <si>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</si>
  <si>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</si>
  <si>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</si>
  <si>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</si>
  <si>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</si>
  <si>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</si>
  <si>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</si>
  <si>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</si>
  <si>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</si>
  <si>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</si>
  <si>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</si>
  <si>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</si>
  <si>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</si>
  <si>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</si>
  <si>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</si>
  <si>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</si>
  <si>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</si>
  <si>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</si>
  <si>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</si>
  <si>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</si>
  <si>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</si>
  <si>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</si>
  <si>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</si>
  <si>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</si>
  <si>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</si>
  <si>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</si>
  <si>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</si>
  <si>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</si>
  <si>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</si>
  <si>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</si>
  <si>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</si>
  <si>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</si>
  <si>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</si>
  <si>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</si>
  <si>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</si>
  <si>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</si>
  <si>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</si>
  <si>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</si>
  <si>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</si>
  <si>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</si>
  <si>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</si>
  <si>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</si>
  <si>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</si>
  <si>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</si>
  <si>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</si>
  <si>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</si>
  <si>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</si>
  <si>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</si>
  <si>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</si>
  <si>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</si>
  <si>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</si>
  <si>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</si>
  <si>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</si>
  <si>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</si>
  <si>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</si>
  <si>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</si>
  <si>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</si>
  <si>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</si>
  <si>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</si>
  <si>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</si>
  <si>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</si>
  <si>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</si>
  <si>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</si>
  <si>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</si>
  <si>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</si>
  <si>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</si>
  <si>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</si>
  <si>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</si>
  <si>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</si>
  <si>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</si>
  <si>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</si>
  <si>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</si>
  <si>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</si>
  <si>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</si>
  <si>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</si>
  <si>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</si>
  <si>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</si>
  <si>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</si>
  <si>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</si>
  <si>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</si>
  <si>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</si>
  <si>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</si>
  <si>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</si>
  <si>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</si>
  <si>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</si>
  <si>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</si>
  <si>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</si>
  <si>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</si>
  <si>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</si>
  <si>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</si>
  <si>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</si>
  <si>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</si>
  <si>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</si>
  <si>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</si>
  <si>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</si>
  <si>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</si>
  <si>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</si>
  <si>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</si>
  <si>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</si>
  <si>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</si>
  <si>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</si>
  <si>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</si>
  <si>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</si>
  <si>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</si>
  <si>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</si>
  <si>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</si>
  <si>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</si>
  <si>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</si>
  <si>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</si>
  <si>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</si>
  <si>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</si>
  <si>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</si>
  <si>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</si>
  <si>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</si>
  <si>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</si>
  <si>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</si>
  <si>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</si>
  <si>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</si>
  <si>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</si>
  <si>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</si>
  <si>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</si>
  <si>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</si>
  <si>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</si>
  <si>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</si>
  <si>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</si>
  <si>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</si>
  <si>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</si>
  <si>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</si>
  <si>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</si>
  <si>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</si>
  <si>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</si>
  <si>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</si>
  <si>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</si>
  <si>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</si>
  <si>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</si>
  <si>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</si>
  <si>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</si>
  <si>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</si>
  <si>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</si>
  <si>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</si>
  <si>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</si>
  <si>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</si>
  <si>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</si>
  <si>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</si>
  <si>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</si>
  <si>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</si>
  <si>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</si>
  <si>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</si>
  <si>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</si>
  <si>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</si>
  <si>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</si>
  <si>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</si>
  <si>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</si>
  <si>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</si>
  <si>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</si>
  <si>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</si>
  <si>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</si>
  <si>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</si>
  <si>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</si>
  <si>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</si>
  <si>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</si>
  <si>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</si>
  <si>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</si>
  <si>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</si>
  <si>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</si>
  <si>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</si>
  <si>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</si>
  <si>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</si>
  <si>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</si>
  <si>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</si>
  <si>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</si>
  <si>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</si>
  <si>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</si>
  <si>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</si>
  <si>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</si>
  <si>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</si>
  <si>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</si>
  <si>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</si>
  <si>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</si>
  <si>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</si>
  <si>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</si>
  <si>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</si>
  <si>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</si>
  <si>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</si>
  <si>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</si>
  <si>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</si>
  <si>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</si>
  <si>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</si>
  <si>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</si>
  <si>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</si>
  <si>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</si>
  <si>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</si>
  <si>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</si>
  <si>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</si>
  <si>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</si>
  <si>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</si>
  <si>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</si>
  <si>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</si>
  <si>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</si>
  <si>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</si>
  <si>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</si>
  <si>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</si>
  <si>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</si>
  <si>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</si>
  <si>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</si>
  <si>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</si>
  <si>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</si>
  <si>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</si>
  <si>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</si>
  <si>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</si>
  <si>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</si>
  <si>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</si>
  <si>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</si>
  <si>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</si>
  <si>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</si>
  <si>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</si>
  <si>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</si>
  <si>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</si>
  <si>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</si>
  <si>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</si>
  <si>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</si>
  <si>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</si>
  <si>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</si>
  <si>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</si>
  <si>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</si>
  <si>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</si>
  <si>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</si>
  <si>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</si>
  <si>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</si>
  <si>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</si>
  <si>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</si>
  <si>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</si>
  <si>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</si>
  <si>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</si>
  <si>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</si>
  <si>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</si>
  <si>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</si>
  <si>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</si>
  <si>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</si>
  <si>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</si>
  <si>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</si>
  <si>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</si>
  <si>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</si>
  <si>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</si>
  <si>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</si>
  <si>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</si>
  <si>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</si>
  <si>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</si>
  <si>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</si>
  <si>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</si>
  <si>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</si>
  <si>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</si>
  <si>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</si>
  <si>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</si>
  <si>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</si>
  <si>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</si>
  <si>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</si>
  <si>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</si>
  <si>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</si>
  <si>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</si>
  <si>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</si>
  <si>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</si>
  <si>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</si>
  <si>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</si>
  <si>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</si>
  <si>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</si>
  <si>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</si>
  <si>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</si>
  <si>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</si>
  <si>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</si>
  <si>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</si>
  <si>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</si>
  <si>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</si>
  <si>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</si>
  <si>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</si>
  <si>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</si>
  <si>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</si>
  <si>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</si>
  <si>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</si>
  <si>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</si>
  <si>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</si>
  <si>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</si>
  <si>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</si>
  <si>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</si>
  <si>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</si>
  <si>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</si>
  <si>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</si>
  <si>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</si>
  <si>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</si>
  <si>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</si>
  <si>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</si>
  <si>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</si>
  <si>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</si>
  <si>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</si>
  <si>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</si>
  <si>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</si>
  <si>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</si>
  <si>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</si>
  <si>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</si>
  <si>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</si>
  <si>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</si>
  <si>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</si>
  <si>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</si>
  <si>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</si>
  <si>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</si>
  <si>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</si>
  <si>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</si>
  <si>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</si>
  <si>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</si>
  <si>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</si>
  <si>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</si>
  <si>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</si>
  <si>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</si>
  <si>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</si>
  <si>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</si>
  <si>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</si>
  <si>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</si>
  <si>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</si>
  <si>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</si>
  <si>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</si>
  <si>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</si>
  <si>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</si>
  <si>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</si>
  <si>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</si>
  <si>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</si>
  <si>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</si>
  <si>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</si>
  <si>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</si>
  <si>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</si>
  <si>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</si>
  <si>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</si>
  <si>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</si>
  <si>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</si>
  <si>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</si>
  <si>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</si>
  <si>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</si>
  <si>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</si>
  <si>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</si>
  <si>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</si>
  <si>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</si>
  <si>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</si>
  <si>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</si>
  <si>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</si>
  <si>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</si>
  <si>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</si>
  <si>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</si>
  <si>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</si>
  <si>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</si>
  <si>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</si>
  <si>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</si>
  <si>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</si>
  <si>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</si>
  <si>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</si>
  <si>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</si>
  <si>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</si>
  <si>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</si>
  <si>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</si>
  <si>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</si>
  <si>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</si>
  <si>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</si>
  <si>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</si>
  <si>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</si>
  <si>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</si>
  <si>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</si>
  <si>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</si>
  <si>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</si>
  <si>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</si>
  <si>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</si>
  <si>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</si>
  <si>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</si>
  <si>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</si>
  <si>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</si>
  <si>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</si>
  <si>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</si>
  <si>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</si>
  <si>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</si>
  <si>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</si>
  <si>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</si>
  <si>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</si>
  <si>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</si>
  <si>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</si>
  <si>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</si>
  <si>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</si>
  <si>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</si>
  <si>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</si>
  <si>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</si>
  <si>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</si>
  <si>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</si>
  <si>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</si>
  <si>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</si>
  <si>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</si>
  <si>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</si>
  <si>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</si>
  <si>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</si>
  <si>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</si>
  <si>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</si>
  <si>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</si>
  <si>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</si>
  <si>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</si>
  <si>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</si>
  <si>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</si>
  <si>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</si>
  <si>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</si>
  <si>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</si>
  <si>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</si>
  <si>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</si>
  <si>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</si>
  <si>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</si>
  <si>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</si>
  <si>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</si>
  <si>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</si>
  <si>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</si>
  <si>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</si>
  <si>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</si>
  <si>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</si>
  <si>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</si>
  <si>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</si>
  <si>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</si>
  <si>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</si>
  <si>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</si>
  <si>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</si>
  <si>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</si>
  <si>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</si>
  <si>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</si>
  <si>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</si>
  <si>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</si>
  <si>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</si>
  <si>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</si>
  <si>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</si>
  <si>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</si>
  <si>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</si>
  <si>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</si>
  <si>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</si>
  <si>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</si>
  <si>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</si>
  <si>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</si>
  <si>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</si>
  <si>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</si>
  <si>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</si>
  <si>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</si>
  <si>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</si>
  <si>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</si>
  <si>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</si>
  <si>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</si>
  <si>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</si>
  <si>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</si>
  <si>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</si>
  <si>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</si>
  <si>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</si>
  <si>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</si>
  <si>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</si>
  <si>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</si>
  <si>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</si>
  <si>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</si>
  <si>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</si>
  <si>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</si>
  <si>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</si>
  <si>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</si>
  <si>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</si>
  <si>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</si>
  <si>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</si>
  <si>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</si>
  <si>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</si>
  <si>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</si>
  <si>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</si>
  <si>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</si>
  <si>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</si>
  <si>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</si>
  <si>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</si>
  <si>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</si>
  <si>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</si>
  <si>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</si>
  <si>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</si>
  <si>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</si>
  <si>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</si>
  <si>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</si>
  <si>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</si>
  <si>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</si>
  <si>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</si>
  <si>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</si>
  <si>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</si>
  <si>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</si>
  <si>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</si>
  <si>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</si>
  <si>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</si>
  <si>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</si>
  <si>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</si>
  <si>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</si>
  <si>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</si>
  <si>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</si>
  <si>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</si>
  <si>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</si>
  <si>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</si>
  <si>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</si>
  <si>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</si>
  <si>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</si>
  <si>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</si>
  <si>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</si>
  <si>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</si>
  <si>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</si>
  <si>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</si>
  <si>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</si>
  <si>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</si>
  <si>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</si>
  <si>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</si>
  <si>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</si>
  <si>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</si>
  <si>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</si>
  <si>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</si>
  <si>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</si>
  <si>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</si>
  <si>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</si>
  <si>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</si>
  <si>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</si>
  <si>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</si>
  <si>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</si>
  <si>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</si>
  <si>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</si>
  <si>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</si>
  <si>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</si>
  <si>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</si>
  <si>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</si>
  <si>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</si>
  <si>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</si>
  <si>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</si>
  <si>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</si>
  <si>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</si>
  <si>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</si>
  <si>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</si>
  <si>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</si>
  <si>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</si>
  <si>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</si>
  <si>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</si>
  <si>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</si>
  <si>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</si>
  <si>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</si>
  <si>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</si>
  <si>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</si>
  <si>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</si>
  <si>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</si>
  <si>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</si>
  <si>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</si>
  <si>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</si>
  <si>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</si>
  <si>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</si>
  <si>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</si>
  <si>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</si>
  <si>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</si>
  <si>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</si>
  <si>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</si>
  <si>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</si>
  <si>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</si>
  <si>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</si>
  <si>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</si>
  <si>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</si>
  <si>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</si>
  <si>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</si>
  <si>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</si>
  <si>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</si>
  <si>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</si>
  <si>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</si>
  <si>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</si>
  <si>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</si>
  <si>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</si>
  <si>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</si>
  <si>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</si>
  <si>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</si>
  <si>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</si>
  <si>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</si>
  <si>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</si>
  <si>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</si>
  <si>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</si>
  <si>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</si>
  <si>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</si>
  <si>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</si>
  <si>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</si>
  <si>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</si>
  <si>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</si>
  <si>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</si>
  <si>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</si>
  <si>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</si>
  <si>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</si>
  <si>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</si>
  <si>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</si>
  <si>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</si>
  <si>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</si>
  <si>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</si>
  <si>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</si>
  <si>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</si>
  <si>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</si>
  <si>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</si>
  <si>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</si>
  <si>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</si>
  <si>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</si>
  <si>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</si>
  <si>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</si>
  <si>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</si>
  <si>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</si>
  <si>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</si>
  <si>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</si>
  <si>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</si>
  <si>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</si>
  <si>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</si>
  <si>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</si>
  <si>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</si>
  <si>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</si>
  <si>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</si>
  <si>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</si>
  <si>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</si>
  <si>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</si>
  <si>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</si>
  <si>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</si>
  <si>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</si>
  <si>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</si>
  <si>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</si>
  <si>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</si>
  <si>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</si>
  <si>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</si>
  <si>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</si>
  <si>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</si>
  <si>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</si>
  <si>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</si>
  <si>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</si>
  <si>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</si>
  <si>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</si>
  <si>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</si>
  <si>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</si>
  <si>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</si>
  <si>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</si>
  <si>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</si>
  <si>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</si>
  <si>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</si>
  <si>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</si>
  <si>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</si>
  <si>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</si>
  <si>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</si>
  <si>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</si>
  <si>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</si>
  <si>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</si>
  <si>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</si>
  <si>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</si>
  <si>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</si>
  <si>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</si>
  <si>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</si>
  <si>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</si>
  <si>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</si>
  <si>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</si>
  <si>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</si>
  <si>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</si>
  <si>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</si>
  <si>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</si>
  <si>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</si>
  <si>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</si>
  <si>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</si>
  <si>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</si>
  <si>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</si>
  <si>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</si>
  <si>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</si>
  <si>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</si>
  <si>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</si>
  <si>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</si>
  <si>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</si>
  <si>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</si>
  <si>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</si>
  <si>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</si>
  <si>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</si>
  <si>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</si>
  <si>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</si>
  <si>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</si>
  <si>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</si>
  <si>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</si>
  <si>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</si>
  <si>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</si>
  <si>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</si>
  <si>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</si>
  <si>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</si>
  <si>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</si>
  <si>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</si>
  <si>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</si>
  <si>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</si>
  <si>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</si>
  <si>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</si>
  <si>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</si>
  <si>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</si>
  <si>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</si>
  <si>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</si>
  <si>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</si>
  <si>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</si>
  <si>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</si>
  <si>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</si>
  <si>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</si>
  <si>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</si>
  <si>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</si>
  <si>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</si>
  <si>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</si>
  <si>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</si>
  <si>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</si>
  <si>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</si>
  <si>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</si>
  <si>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</si>
  <si>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</si>
  <si>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</si>
  <si>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</si>
  <si>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</si>
  <si>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</si>
  <si>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</si>
  <si>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</si>
  <si>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</si>
  <si>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</si>
  <si>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</si>
  <si>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</si>
  <si>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</si>
  <si>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</si>
  <si>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</si>
  <si>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</si>
  <si>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</si>
  <si>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</si>
  <si>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</si>
  <si>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</si>
  <si>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</si>
  <si>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</si>
  <si>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</si>
  <si>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</si>
  <si>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</si>
  <si>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</si>
  <si>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</si>
  <si>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</si>
  <si>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</si>
  <si>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</si>
  <si>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</si>
  <si>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</si>
  <si>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</si>
  <si>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</si>
  <si>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</si>
  <si>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</si>
  <si>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</si>
  <si>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</si>
  <si>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</si>
  <si>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</si>
  <si>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</si>
  <si>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</si>
  <si>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</si>
  <si>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</si>
  <si>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</si>
  <si>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</si>
  <si>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</si>
  <si>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</si>
  <si>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</si>
  <si>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</si>
  <si>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</si>
  <si>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</si>
  <si>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</si>
  <si>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</si>
  <si>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</si>
  <si>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</si>
  <si>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</si>
  <si>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</si>
  <si>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</si>
  <si>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</si>
  <si>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</si>
  <si>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</si>
  <si>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</si>
  <si>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</si>
  <si>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</si>
  <si>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</si>
  <si>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</si>
  <si>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</si>
  <si>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</si>
  <si>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</si>
  <si>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</si>
  <si>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</si>
  <si>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</si>
  <si>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</si>
  <si>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</si>
  <si>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</si>
  <si>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</si>
  <si>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</si>
  <si>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</si>
  <si>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</si>
  <si>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</si>
  <si>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</si>
  <si>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</si>
  <si>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</si>
  <si>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</si>
  <si>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</si>
  <si>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</si>
  <si>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</si>
  <si>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</si>
  <si>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</si>
  <si>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</si>
  <si>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</si>
  <si>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</si>
  <si>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</si>
  <si>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</si>
  <si>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</si>
  <si>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</si>
  <si>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</si>
  <si>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</si>
  <si>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</si>
  <si>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</si>
  <si>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</si>
  <si>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</si>
  <si>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</si>
  <si>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</si>
  <si>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</si>
  <si>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</si>
  <si>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</si>
  <si>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</si>
  <si>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</si>
  <si>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</si>
  <si>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</si>
  <si>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</si>
  <si>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</si>
  <si>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</si>
  <si>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</si>
  <si>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</si>
  <si>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</si>
  <si>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</si>
  <si>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</si>
  <si>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</si>
  <si>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</si>
  <si>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</si>
  <si>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</si>
  <si>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</si>
  <si>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</si>
  <si>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</si>
  <si>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</si>
  <si>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</si>
  <si>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</si>
  <si>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</si>
  <si>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</si>
  <si>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</si>
  <si>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</si>
  <si>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</si>
  <si>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</si>
  <si>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</si>
  <si>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</si>
  <si>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</si>
  <si>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</si>
  <si>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</si>
  <si>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</si>
  <si>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</si>
  <si>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</si>
  <si>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</si>
  <si>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</si>
  <si>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</si>
  <si>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</si>
  <si>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</si>
  <si>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</si>
  <si>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</si>
  <si>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</si>
  <si>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</si>
  <si>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</si>
  <si>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</si>
  <si>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</si>
  <si>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</si>
  <si>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</si>
  <si>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</si>
  <si>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</si>
  <si>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</si>
  <si>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</si>
  <si>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</si>
  <si>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</si>
  <si>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</si>
  <si>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</si>
  <si>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</si>
  <si>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</si>
  <si>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</si>
  <si>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</si>
  <si>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</si>
  <si>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</si>
  <si>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</si>
  <si>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</si>
  <si>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</si>
  <si>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</si>
  <si>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</si>
  <si>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</si>
  <si>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</si>
  <si>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</si>
  <si>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</si>
  <si>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</si>
  <si>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</si>
  <si>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</si>
  <si>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</si>
  <si>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</si>
  <si>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</si>
  <si>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</si>
  <si>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</si>
  <si>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</si>
  <si>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</si>
  <si>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</si>
  <si>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</si>
  <si>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</si>
  <si>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</si>
  <si>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</si>
  <si>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</si>
  <si>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</si>
  <si>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</si>
  <si>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</si>
  <si>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</si>
  <si>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</si>
  <si>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</si>
  <si>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</si>
  <si>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</si>
  <si>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</si>
  <si>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</si>
  <si>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</si>
  <si>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</si>
  <si>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</si>
  <si>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</si>
  <si>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</si>
  <si>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</si>
  <si>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</si>
  <si>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</si>
  <si>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</si>
  <si>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</si>
  <si>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</si>
  <si>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</si>
  <si>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</si>
  <si>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</si>
  <si>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</si>
  <si>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</si>
  <si>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</si>
  <si>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</si>
  <si>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</si>
  <si>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</si>
  <si>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</si>
  <si>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</si>
  <si>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</si>
  <si>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</si>
  <si>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</si>
  <si>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</si>
  <si>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</si>
  <si>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</si>
  <si>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</si>
  <si>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</si>
  <si>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</si>
  <si>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</si>
  <si>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</si>
  <si>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</si>
  <si>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</si>
  <si>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</si>
  <si>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</si>
  <si>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</si>
  <si>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</si>
  <si>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</si>
  <si>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</si>
  <si>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</si>
  <si>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</si>
  <si>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</si>
  <si>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</si>
  <si>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</si>
  <si>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</si>
  <si>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</si>
  <si>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</si>
  <si>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</si>
  <si>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</si>
  <si>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</si>
  <si>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</si>
  <si>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</si>
  <si>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</si>
  <si>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</si>
  <si>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</si>
  <si>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</si>
  <si>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</si>
  <si>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</si>
  <si>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</si>
  <si>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</si>
  <si>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</si>
  <si>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</si>
  <si>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</si>
  <si>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</si>
  <si>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</si>
  <si>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</si>
  <si>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</si>
  <si>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</si>
  <si>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</si>
  <si>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</si>
  <si>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</si>
  <si>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</si>
  <si>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</si>
  <si>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</si>
  <si>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</si>
  <si>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</si>
  <si>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</si>
  <si>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</si>
  <si>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</si>
  <si>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</si>
  <si>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</si>
  <si>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</si>
  <si>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</si>
  <si>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</si>
  <si>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</si>
  <si>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</si>
  <si>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</si>
  <si>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</si>
  <si>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</si>
  <si>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</si>
  <si>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</si>
  <si>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</si>
  <si>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</si>
  <si>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</si>
  <si>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</si>
  <si>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</si>
  <si>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</si>
  <si>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</si>
  <si>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</si>
  <si>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</si>
  <si>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</si>
  <si>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</si>
  <si>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</si>
  <si>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</si>
  <si>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</si>
  <si>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</si>
  <si>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</si>
  <si>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</si>
  <si>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</si>
  <si>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</si>
  <si>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</si>
  <si>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</si>
  <si>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</si>
  <si>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</si>
  <si>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</si>
  <si>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</si>
  <si>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</si>
  <si>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</si>
  <si>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</si>
  <si>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</si>
  <si>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</si>
  <si>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</si>
  <si>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</si>
  <si>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</si>
  <si>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</si>
  <si>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</si>
  <si>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</si>
  <si>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</si>
  <si>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</si>
  <si>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</si>
  <si>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</si>
  <si>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</si>
  <si>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</si>
  <si>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</si>
  <si>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</si>
  <si>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</si>
  <si>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</si>
  <si>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</si>
  <si>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</si>
  <si>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</si>
  <si>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</si>
  <si>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</si>
  <si>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</si>
  <si>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</si>
  <si>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</si>
  <si>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</si>
  <si>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</si>
  <si>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</si>
  <si>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</si>
  <si>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</si>
  <si>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</si>
  <si>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</si>
  <si>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</si>
  <si>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</si>
  <si>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</si>
  <si>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</si>
  <si>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</si>
  <si>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</si>
  <si>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</si>
  <si>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</si>
  <si>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</si>
  <si>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</si>
  <si>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</si>
  <si>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</si>
  <si>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</si>
  <si>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</si>
  <si>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</si>
  <si>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</si>
  <si>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</si>
  <si>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</si>
  <si>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</si>
  <si>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</si>
  <si>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</si>
  <si>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</si>
  <si>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</si>
  <si>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</si>
  <si>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</si>
  <si>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</si>
  <si>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</si>
  <si>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</si>
  <si>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</si>
  <si>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</si>
  <si>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</si>
  <si>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</si>
  <si>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</si>
  <si>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</si>
  <si>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</si>
  <si>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</si>
  <si>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</si>
  <si>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</si>
  <si>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</si>
  <si>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</si>
  <si>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</si>
  <si>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</si>
  <si>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</si>
  <si>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</si>
  <si>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</si>
  <si>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</si>
  <si>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</si>
  <si>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</si>
  <si>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</si>
  <si>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</si>
  <si>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</si>
  <si>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</si>
  <si>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</si>
  <si>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</si>
  <si>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</si>
  <si>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</si>
  <si>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</si>
  <si>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</si>
  <si>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</si>
  <si>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</si>
  <si>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</si>
  <si>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</si>
  <si>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</si>
  <si>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</si>
  <si>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</si>
  <si>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</si>
  <si>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</si>
  <si>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</si>
  <si>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</si>
  <si>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</si>
  <si>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</si>
  <si>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</si>
  <si>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</si>
  <si>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</si>
  <si>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</si>
  <si>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</si>
  <si>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</si>
  <si>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</si>
  <si>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</si>
  <si>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</si>
  <si>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</si>
  <si>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</si>
  <si>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</si>
  <si>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</si>
  <si>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</si>
  <si>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</si>
  <si>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</si>
  <si>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</si>
  <si>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</si>
  <si>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</si>
  <si>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</si>
  <si>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</si>
  <si>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</si>
  <si>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</si>
  <si>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</si>
  <si>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</si>
  <si>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</si>
  <si>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</si>
  <si>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</si>
  <si>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</si>
  <si>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</si>
  <si>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</si>
  <si>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</si>
  <si>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</si>
  <si>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</si>
  <si>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</si>
  <si>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</si>
  <si>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</si>
  <si>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</si>
  <si>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</si>
  <si>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</si>
  <si>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</si>
  <si>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</si>
  <si>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</si>
  <si>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</si>
  <si>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</si>
  <si>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</si>
  <si>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</si>
  <si>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</si>
  <si>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</si>
  <si>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</si>
  <si>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</si>
  <si>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</si>
  <si>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</si>
  <si>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</si>
  <si>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</si>
  <si>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</si>
  <si>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</si>
  <si>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</si>
  <si>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</si>
  <si>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</si>
  <si>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</si>
  <si>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</si>
  <si>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</si>
  <si>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</si>
  <si>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</si>
  <si>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</si>
  <si>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</si>
  <si>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</si>
  <si>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</si>
  <si>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</si>
  <si>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</si>
  <si>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</si>
  <si>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</si>
  <si>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</si>
  <si>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</si>
  <si>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</si>
  <si>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</si>
  <si>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</si>
  <si>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</si>
  <si>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</si>
  <si>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</si>
  <si>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</si>
  <si>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</si>
  <si>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</si>
  <si>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</si>
  <si>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</si>
  <si>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</si>
  <si>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</si>
  <si>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</si>
  <si>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</si>
  <si>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</si>
  <si>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</si>
  <si>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</si>
  <si>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</si>
  <si>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</si>
  <si>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</si>
  <si>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</si>
  <si>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</si>
  <si>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</si>
  <si>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</si>
  <si>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</si>
  <si>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</si>
  <si>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</si>
  <si>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</si>
  <si>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</si>
  <si>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</si>
  <si>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</si>
  <si>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</si>
  <si>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</si>
  <si>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</si>
  <si>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</si>
  <si>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</si>
  <si>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</si>
  <si>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</si>
  <si>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</si>
  <si>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</si>
  <si>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</si>
  <si>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</si>
  <si>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</si>
  <si>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</si>
  <si>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</si>
  <si>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</si>
  <si>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</si>
  <si>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</si>
  <si>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</si>
  <si>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</si>
  <si>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</si>
  <si>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</si>
  <si>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</si>
  <si>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</si>
  <si>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</si>
  <si>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</si>
  <si>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</si>
  <si>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</si>
  <si>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</si>
  <si>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</si>
  <si>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</si>
  <si>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</si>
  <si>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</si>
  <si>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</si>
  <si>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</si>
  <si>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</si>
  <si>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</si>
  <si>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</si>
  <si>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</si>
  <si>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</si>
  <si>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</si>
  <si>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</si>
  <si>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</si>
  <si>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</si>
  <si>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</si>
  <si>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</si>
  <si>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</si>
  <si>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</si>
  <si>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</si>
  <si>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</si>
  <si>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</si>
  <si>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</si>
  <si>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</si>
  <si>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</si>
  <si>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</si>
  <si>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</si>
  <si>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</si>
  <si>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</si>
  <si>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</si>
  <si>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</si>
  <si>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</si>
  <si>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</si>
  <si>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</si>
  <si>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</si>
  <si>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</si>
  <si>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</si>
  <si>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</si>
  <si>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</si>
  <si>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</si>
  <si>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</si>
  <si>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</si>
  <si>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</si>
  <si>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</si>
  <si>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</si>
  <si>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</si>
  <si>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</si>
  <si>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</si>
  <si>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</si>
  <si>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</si>
  <si>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</si>
  <si>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</si>
  <si>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</si>
  <si>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</si>
  <si>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</si>
  <si>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</si>
  <si>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</si>
  <si>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</si>
  <si>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</si>
  <si>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</si>
  <si>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</si>
  <si>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</si>
  <si>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</si>
  <si>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</si>
  <si>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</si>
  <si>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</si>
  <si>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</si>
  <si>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</si>
  <si>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</si>
  <si>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</si>
  <si>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</si>
  <si>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</si>
  <si>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</si>
  <si>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</si>
  <si>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</si>
  <si>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</si>
  <si>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</si>
  <si>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</si>
  <si>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</si>
  <si>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</si>
  <si>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</si>
  <si>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</si>
  <si>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</si>
  <si>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</si>
  <si>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</si>
  <si>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</si>
  <si>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</si>
  <si>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</si>
  <si>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</si>
  <si>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</si>
  <si>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</si>
  <si>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</si>
  <si>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</si>
  <si>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</si>
  <si>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</si>
  <si>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</si>
  <si>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</si>
  <si>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</si>
  <si>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</si>
  <si>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</si>
  <si>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</si>
  <si>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</si>
  <si>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</si>
  <si>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</si>
  <si>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</si>
  <si>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</si>
  <si>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</si>
  <si>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</si>
  <si>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</si>
  <si>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</si>
  <si>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</si>
  <si>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</si>
  <si>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</si>
  <si>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</si>
  <si>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</si>
  <si>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</si>
  <si>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</si>
  <si>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</si>
  <si>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</si>
  <si>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</si>
  <si>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</si>
  <si>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</si>
  <si>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</si>
  <si>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</si>
  <si>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</si>
  <si>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</si>
  <si>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</si>
  <si>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</si>
  <si>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</si>
  <si>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</si>
  <si>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</si>
  <si>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</si>
  <si>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</si>
  <si>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</si>
  <si>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</si>
  <si>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</si>
  <si>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</si>
  <si>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</si>
  <si>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</si>
  <si>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</si>
  <si>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</si>
  <si>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</si>
  <si>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</si>
  <si>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</si>
  <si>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</si>
  <si>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</si>
  <si>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</si>
  <si>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</si>
  <si>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</si>
  <si>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</si>
  <si>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</si>
  <si>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</si>
  <si>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</si>
  <si>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</si>
  <si>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</si>
  <si>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</si>
  <si>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</si>
  <si>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</si>
  <si>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</si>
  <si>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</si>
  <si>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</si>
  <si>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</si>
  <si>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</si>
  <si>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</si>
  <si>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</si>
  <si>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</si>
  <si>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</si>
  <si>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</si>
  <si>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</si>
  <si>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</si>
  <si>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</si>
  <si>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</si>
  <si>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</si>
  <si>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</si>
  <si>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</si>
  <si>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</si>
  <si>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</si>
  <si>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</si>
  <si>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</si>
  <si>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</si>
  <si>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</si>
  <si>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</si>
  <si>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</si>
  <si>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</si>
  <si>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</si>
  <si>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</si>
  <si>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</si>
  <si>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</si>
  <si>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</si>
  <si>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</si>
  <si>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</si>
  <si>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</si>
  <si>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</si>
  <si>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</si>
  <si>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</si>
  <si>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</si>
  <si>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</si>
  <si>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</si>
  <si>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</si>
  <si>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</si>
  <si>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</si>
  <si>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</si>
  <si>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</si>
  <si>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</si>
  <si>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</si>
  <si>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</si>
  <si>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</si>
  <si>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</si>
  <si>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</si>
  <si>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</si>
  <si>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</si>
  <si>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</si>
  <si>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</si>
  <si>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</si>
  <si>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</si>
  <si>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</si>
  <si>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</si>
  <si>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</si>
  <si>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</si>
  <si>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</si>
  <si>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</si>
  <si>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</si>
  <si>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</si>
  <si>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</si>
  <si>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</si>
  <si>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</si>
  <si>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</si>
  <si>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</si>
  <si>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</si>
  <si>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</si>
  <si>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</si>
  <si>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</si>
  <si>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</si>
  <si>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</si>
  <si>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</si>
  <si>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</si>
  <si>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</si>
  <si>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</si>
  <si>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</si>
  <si>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</si>
  <si>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</si>
  <si>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</si>
  <si>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</si>
  <si>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</si>
  <si>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</si>
  <si>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</si>
  <si>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</si>
  <si>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</si>
  <si>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</si>
  <si>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</si>
  <si>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</si>
  <si>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</si>
  <si>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</si>
  <si>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</si>
  <si>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</si>
  <si>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</si>
  <si>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</si>
  <si>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</si>
  <si>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</si>
  <si>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</si>
  <si>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</si>
  <si>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</si>
  <si>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</si>
  <si>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</si>
  <si>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</si>
  <si>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</si>
  <si>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</si>
  <si>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</si>
  <si>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</si>
  <si>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</si>
  <si>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</si>
  <si>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</si>
  <si>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</si>
  <si>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</si>
  <si>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</si>
  <si>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</si>
  <si>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</si>
  <si>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</si>
  <si>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</si>
  <si>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</si>
  <si>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</si>
  <si>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</si>
  <si>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</si>
  <si>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</si>
  <si>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</si>
  <si>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</si>
  <si>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</si>
  <si>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</si>
  <si>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</si>
  <si>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</si>
  <si>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</si>
  <si>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</si>
  <si>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</si>
  <si>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</si>
  <si>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</si>
  <si>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</si>
  <si>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</si>
  <si>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</si>
  <si>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</si>
  <si>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</si>
  <si>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</si>
  <si>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</si>
  <si>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</si>
  <si>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</si>
  <si>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</si>
  <si>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</si>
  <si>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</si>
  <si>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</si>
  <si>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</si>
  <si>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</si>
  <si>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</si>
  <si>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</si>
  <si>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</si>
  <si>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</si>
  <si>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</si>
  <si>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</si>
  <si>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</si>
  <si>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</si>
  <si>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</si>
  <si>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</si>
  <si>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</si>
  <si>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</si>
  <si>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</si>
  <si>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</si>
  <si>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</si>
  <si>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</si>
  <si>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</si>
  <si>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</si>
  <si>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</si>
  <si>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</si>
  <si>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</si>
  <si>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</si>
  <si>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</si>
  <si>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</si>
  <si>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</si>
  <si>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</si>
  <si>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</si>
  <si>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</si>
  <si>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</si>
  <si>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</si>
  <si>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</si>
  <si>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</si>
  <si>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</si>
  <si>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</si>
  <si>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</si>
  <si>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</si>
  <si>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</si>
  <si>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</si>
  <si>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</si>
  <si>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</si>
  <si>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</si>
  <si>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</si>
  <si>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</si>
  <si>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</si>
  <si>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</si>
  <si>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</si>
  <si>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</si>
  <si>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</si>
  <si>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</si>
  <si>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</si>
  <si>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</si>
  <si>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</si>
  <si>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</si>
  <si>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</si>
  <si>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</si>
  <si>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</si>
  <si>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</si>
  <si>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</si>
  <si>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</si>
  <si>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</si>
  <si>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</si>
  <si>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</si>
  <si>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</si>
  <si>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</si>
  <si>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</si>
  <si>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</si>
  <si>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</si>
  <si>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</si>
  <si>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</si>
  <si>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</si>
  <si>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</si>
  <si>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</si>
  <si>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</si>
  <si>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</si>
  <si>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</si>
  <si>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</si>
  <si>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</si>
  <si>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</si>
  <si>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</si>
  <si>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</si>
  <si>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</si>
  <si>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</si>
  <si>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</si>
  <si>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</si>
  <si>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</si>
  <si>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</si>
  <si>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</si>
  <si>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</si>
  <si>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</si>
  <si>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</si>
  <si>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</si>
  <si>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</si>
  <si>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</si>
  <si>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</si>
  <si>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</si>
  <si>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</si>
  <si>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</si>
  <si>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</si>
  <si>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</si>
  <si>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</si>
  <si>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</si>
  <si>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</si>
  <si>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</si>
  <si>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</si>
  <si>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</si>
  <si>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</si>
  <si>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</si>
  <si>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</si>
  <si>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</si>
  <si>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</si>
  <si>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</si>
  <si>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</si>
  <si>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</si>
  <si>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</si>
  <si>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</si>
  <si>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</si>
  <si>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</si>
  <si>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</si>
  <si>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</si>
  <si>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</si>
  <si>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</si>
  <si>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</si>
  <si>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</si>
  <si>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</si>
  <si>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</si>
  <si>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</si>
  <si>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</si>
  <si>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</si>
  <si>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</si>
  <si>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</si>
  <si>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</si>
  <si>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</si>
  <si>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</si>
  <si>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</si>
  <si>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</si>
  <si>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</si>
  <si>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</si>
  <si>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</si>
  <si>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</si>
  <si>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</si>
  <si>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</si>
  <si>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</si>
  <si>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</si>
  <si>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</si>
  <si>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</si>
  <si>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</si>
  <si>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</si>
  <si>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</si>
  <si>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</si>
  <si>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</si>
  <si>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</si>
  <si>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</si>
  <si>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</si>
  <si>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</si>
  <si>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</si>
  <si>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</si>
  <si>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</si>
  <si>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</si>
  <si>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</si>
  <si>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</si>
  <si>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</si>
  <si>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</si>
  <si>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</si>
  <si>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</si>
  <si>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</si>
  <si>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</si>
  <si>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</si>
  <si>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</si>
  <si>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</si>
  <si>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</si>
  <si>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</si>
  <si>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</si>
  <si>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</si>
  <si>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</si>
  <si>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</si>
  <si>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</si>
  <si>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</si>
  <si>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</si>
  <si>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</si>
  <si>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</si>
  <si>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</si>
  <si>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</si>
  <si>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</si>
  <si>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</si>
  <si>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</si>
  <si>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</si>
  <si>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</si>
  <si>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</si>
  <si>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</si>
  <si>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</si>
  <si>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</si>
  <si>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</si>
  <si>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</si>
  <si>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</si>
  <si>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</si>
  <si>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</si>
  <si>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</si>
  <si>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</si>
  <si>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</si>
  <si>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</si>
  <si>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</si>
  <si>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</si>
  <si>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</si>
  <si>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</si>
  <si>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</si>
  <si>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</si>
  <si>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</si>
  <si>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</si>
  <si>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</si>
  <si>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</si>
  <si>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</si>
  <si>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</si>
  <si>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</si>
  <si>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</si>
  <si>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</si>
  <si>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</si>
  <si>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</si>
  <si>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</si>
  <si>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</si>
  <si>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</si>
  <si>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</si>
  <si>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</si>
  <si>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</si>
  <si>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</si>
  <si>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</si>
  <si>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</si>
  <si>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</si>
  <si>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</si>
  <si>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</si>
  <si>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</si>
  <si>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</si>
  <si>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</si>
  <si>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</si>
  <si>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</si>
  <si>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</si>
  <si>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</si>
  <si>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</si>
  <si>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</si>
  <si>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</si>
  <si>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</si>
  <si>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</si>
  <si>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</si>
  <si>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</si>
  <si>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</si>
  <si>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</si>
  <si>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</si>
  <si>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</si>
  <si>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</si>
  <si>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</si>
  <si>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</si>
  <si>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</si>
  <si>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</si>
  <si>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</si>
  <si>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</si>
  <si>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</si>
  <si>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</si>
  <si>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</si>
  <si>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</si>
  <si>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</si>
  <si>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</si>
  <si>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</si>
  <si>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</si>
  <si>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</si>
  <si>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</si>
  <si>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</si>
  <si>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</si>
  <si>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</si>
  <si>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</si>
  <si>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</si>
  <si>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</si>
  <si>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</si>
  <si>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</si>
  <si>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</si>
  <si>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</si>
  <si>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</si>
  <si>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</si>
  <si>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</si>
  <si>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</si>
  <si>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</si>
  <si>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</si>
  <si>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</si>
  <si>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</si>
  <si>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</si>
  <si>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</si>
  <si>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</si>
  <si>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</si>
  <si>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</si>
  <si>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</si>
  <si>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</si>
  <si>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</si>
  <si>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</si>
  <si>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</si>
  <si>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</si>
  <si>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</si>
  <si>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</si>
  <si>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</si>
  <si>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</si>
  <si>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</si>
  <si>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</si>
  <si>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</si>
  <si>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</si>
  <si>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</si>
  <si>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</si>
  <si>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</si>
  <si>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</si>
  <si>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</si>
  <si>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</si>
  <si>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</si>
  <si>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</si>
  <si>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</si>
  <si>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</si>
  <si>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</si>
  <si>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</si>
  <si>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</si>
  <si>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</si>
  <si>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</si>
  <si>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</si>
  <si>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</si>
  <si>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</si>
  <si>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</si>
  <si>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</si>
  <si>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</si>
  <si>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</si>
  <si>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</si>
  <si>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</si>
  <si>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</si>
  <si>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</si>
  <si>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</si>
  <si>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</si>
  <si>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</si>
  <si>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</si>
  <si>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</si>
  <si>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</si>
  <si>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</si>
  <si>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</si>
  <si>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</si>
  <si>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</si>
  <si>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</si>
  <si>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</si>
  <si>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</si>
  <si>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</si>
  <si>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</si>
  <si>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</si>
  <si>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</si>
  <si>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</si>
  <si>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</si>
  <si>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</si>
  <si>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</si>
  <si>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</si>
  <si>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</si>
  <si>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</si>
  <si>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</si>
  <si>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</si>
  <si>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</si>
  <si>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</si>
  <si>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</si>
  <si>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</si>
  <si>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</si>
  <si>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</si>
  <si>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</si>
  <si>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</si>
  <si>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</si>
  <si>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</si>
  <si>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</si>
  <si>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</si>
  <si>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</si>
  <si>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</si>
  <si>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</si>
  <si>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</si>
  <si>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</si>
  <si>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</si>
  <si>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</si>
  <si>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</si>
  <si>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</si>
  <si>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</si>
  <si>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</si>
  <si>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</si>
  <si>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</si>
  <si>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</si>
  <si>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</si>
  <si>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</si>
  <si>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</si>
  <si>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</si>
  <si>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</si>
  <si>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</si>
  <si>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</si>
  <si>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</si>
  <si>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</si>
  <si>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</si>
  <si>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</si>
  <si>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</si>
  <si>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</si>
  <si>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</si>
  <si>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</si>
  <si>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</si>
  <si>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</si>
  <si>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</si>
  <si>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</si>
  <si>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</si>
  <si>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</si>
  <si>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</si>
  <si>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</si>
  <si>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</si>
  <si>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</si>
  <si>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</si>
  <si>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</si>
  <si>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</si>
  <si>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</si>
  <si>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</si>
  <si>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</si>
  <si>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</si>
  <si>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</si>
  <si>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</si>
  <si>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</si>
  <si>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</si>
  <si>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</si>
  <si>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</si>
  <si>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</si>
  <si>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</si>
  <si>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</si>
  <si>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</si>
  <si>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</si>
  <si>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</si>
  <si>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</si>
  <si>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</si>
  <si>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</si>
  <si>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</si>
  <si>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</si>
  <si>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</si>
  <si>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</si>
  <si>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</si>
  <si>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</si>
  <si>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</si>
  <si>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</si>
  <si>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</si>
  <si>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</si>
  <si>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</si>
  <si>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</si>
  <si>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</si>
  <si>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</si>
  <si>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</si>
  <si>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</si>
  <si>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</si>
  <si>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</si>
  <si>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</si>
  <si>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</si>
  <si>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</si>
  <si>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</si>
  <si>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</si>
  <si>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</si>
  <si>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</si>
  <si>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</si>
  <si>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</si>
  <si>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</si>
  <si>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</si>
  <si>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</si>
  <si>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</si>
  <si>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</si>
  <si>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</si>
  <si>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</si>
  <si>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</si>
  <si>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</si>
  <si>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</si>
  <si>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</si>
  <si>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</si>
  <si>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</si>
  <si>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</si>
  <si>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</si>
  <si>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</si>
  <si>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</si>
  <si>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</si>
  <si>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</si>
  <si>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</si>
  <si>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</si>
  <si>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</si>
  <si>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</si>
  <si>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</si>
  <si>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</si>
  <si>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</si>
  <si>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</si>
  <si>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</si>
  <si>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</si>
  <si>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</si>
  <si>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</si>
  <si>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</si>
  <si>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</si>
  <si>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</si>
  <si>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</si>
  <si>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</si>
  <si>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</si>
  <si>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</si>
  <si>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</si>
  <si>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</si>
  <si>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</si>
  <si>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</si>
  <si>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</si>
  <si>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</si>
  <si>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</si>
  <si>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</si>
  <si>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</si>
  <si>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</si>
  <si>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</si>
  <si>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</si>
  <si>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</si>
  <si>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</si>
  <si>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</si>
  <si>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</si>
  <si>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</si>
  <si>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</si>
  <si>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</si>
  <si>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</si>
  <si>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</si>
  <si>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</si>
  <si>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</si>
  <si>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</si>
  <si>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</si>
  <si>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</si>
  <si>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</si>
  <si>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</si>
  <si>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</si>
  <si>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</si>
  <si>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</si>
  <si>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</si>
  <si>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</si>
  <si>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</si>
  <si>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</si>
  <si>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</si>
  <si>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</si>
  <si>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</si>
  <si>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</si>
  <si>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</si>
  <si>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</si>
  <si>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</si>
  <si>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</si>
  <si>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</si>
  <si>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</si>
  <si>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</si>
  <si>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</si>
  <si>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</si>
  <si>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</si>
  <si>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</si>
  <si>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</si>
  <si>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</si>
  <si>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</si>
  <si>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</si>
  <si>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</si>
  <si>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</si>
  <si>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</si>
  <si>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</si>
  <si>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</si>
  <si>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</si>
  <si>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</si>
  <si>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</si>
  <si>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</si>
  <si>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</si>
  <si>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</si>
  <si>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</si>
  <si>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</si>
  <si>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</si>
  <si>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</si>
  <si>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</si>
  <si>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</si>
  <si>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</si>
  <si>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</si>
  <si>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</si>
  <si>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</si>
  <si>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</si>
  <si>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</si>
  <si>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</si>
  <si>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</si>
  <si>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</si>
  <si>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</si>
  <si>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</si>
  <si>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</si>
  <si>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</si>
  <si>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</si>
  <si>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</si>
  <si>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</si>
  <si>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</si>
  <si>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</si>
  <si>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</si>
  <si>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</si>
  <si>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</si>
  <si>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</si>
  <si>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</si>
  <si>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</si>
  <si>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</si>
  <si>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</si>
  <si>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</si>
  <si>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</si>
  <si>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</si>
  <si>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</si>
  <si>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</si>
  <si>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</si>
  <si>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</si>
  <si>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</si>
  <si>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</si>
  <si>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</si>
  <si>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</si>
  <si>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</si>
  <si>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</si>
  <si>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</si>
  <si>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</si>
  <si>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</si>
  <si>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</si>
  <si>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</si>
  <si>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</si>
  <si>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</si>
  <si>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</si>
  <si>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</si>
  <si>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</si>
  <si>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</si>
  <si>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</si>
  <si>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</si>
  <si>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</si>
  <si>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</si>
  <si>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</si>
  <si>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</si>
  <si>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</si>
  <si>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</si>
  <si>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</si>
  <si>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</si>
  <si>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</si>
  <si>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</si>
  <si>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</si>
  <si>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</si>
  <si>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</si>
  <si>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</si>
  <si>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</si>
  <si>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</si>
  <si>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</si>
  <si>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</si>
  <si>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</si>
  <si>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</si>
  <si>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</si>
  <si>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</si>
  <si>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</si>
  <si>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</si>
  <si>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</si>
  <si>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</si>
  <si>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</si>
  <si>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</si>
  <si>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</si>
  <si>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</si>
  <si>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</si>
  <si>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</si>
  <si>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</si>
  <si>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</si>
  <si>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</si>
  <si>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</si>
  <si>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</si>
  <si>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</si>
  <si>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</si>
  <si>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</si>
  <si>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</si>
  <si>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</si>
  <si>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</si>
  <si>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</si>
  <si>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</si>
  <si>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</si>
  <si>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</si>
  <si>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</si>
  <si>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</si>
  <si>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</si>
  <si>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</si>
  <si>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</si>
  <si>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</si>
  <si>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</si>
  <si>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</si>
  <si>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</si>
  <si>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</si>
  <si>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</si>
  <si>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</si>
  <si>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</si>
  <si>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</si>
  <si>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</si>
  <si>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</si>
  <si>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</si>
  <si>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</si>
  <si>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</si>
  <si>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</si>
  <si>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</si>
  <si>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</si>
  <si>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</si>
  <si>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</si>
  <si>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</si>
  <si>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</si>
  <si>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</si>
  <si>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</si>
  <si>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</si>
  <si>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</si>
  <si>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</si>
  <si>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</si>
  <si>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</si>
  <si>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</si>
  <si>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</si>
  <si>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</si>
  <si>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</si>
  <si>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</si>
  <si>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</si>
  <si>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</si>
  <si>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</si>
  <si>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</si>
  <si>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</si>
  <si>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</si>
  <si>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</si>
  <si>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</si>
  <si>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</si>
  <si>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</si>
  <si>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</si>
  <si>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</si>
  <si>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</si>
  <si>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</si>
  <si>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</si>
  <si>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</si>
  <si>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</si>
  <si>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</si>
  <si>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</si>
  <si>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</si>
  <si>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</si>
  <si>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</si>
  <si>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</si>
  <si>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</si>
  <si>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</si>
  <si>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</si>
  <si>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</si>
  <si>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</si>
  <si>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</si>
  <si>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</si>
  <si>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</si>
  <si>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</si>
  <si>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</si>
  <si>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</si>
  <si>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</si>
  <si>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</si>
  <si>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</si>
  <si>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</si>
  <si>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</si>
  <si>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</si>
  <si>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</si>
  <si>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</si>
  <si>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</si>
  <si>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</si>
  <si>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</si>
  <si>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</si>
  <si>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</si>
  <si>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</si>
  <si>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</si>
  <si>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</si>
  <si>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</si>
  <si>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</si>
  <si>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</si>
  <si>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</si>
  <si>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</si>
  <si>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</si>
  <si>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</si>
  <si>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</si>
  <si>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</si>
  <si>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</si>
  <si>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</si>
  <si>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</si>
  <si>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</si>
  <si>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</si>
  <si>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</si>
  <si>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</si>
  <si>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</si>
  <si>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</si>
  <si>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</si>
  <si>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</si>
  <si>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</si>
  <si>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</si>
  <si>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</si>
  <si>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</si>
  <si>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</si>
  <si>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</si>
  <si>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</si>
  <si>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</si>
  <si>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</si>
  <si>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</si>
  <si>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</si>
  <si>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</si>
  <si>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</si>
  <si>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</si>
  <si>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</si>
  <si>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</si>
  <si>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</si>
  <si>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</si>
  <si>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</si>
  <si>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</si>
  <si>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</si>
  <si>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</si>
  <si>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</si>
  <si>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</si>
  <si>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</si>
  <si>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</si>
  <si>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</si>
  <si>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</si>
  <si>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</si>
  <si>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</si>
  <si>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</si>
  <si>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</si>
  <si>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</si>
  <si>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</si>
  <si>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</si>
  <si>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</si>
  <si>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</si>
  <si>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</si>
  <si>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</si>
  <si>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</si>
  <si>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</si>
  <si>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</si>
  <si>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</si>
  <si>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</si>
  <si>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</si>
  <si>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</si>
  <si>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</si>
  <si>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</si>
  <si>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</si>
  <si>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</si>
  <si>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</si>
  <si>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</si>
  <si>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</si>
  <si>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</si>
  <si>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</si>
  <si>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</si>
  <si>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</si>
  <si>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</si>
  <si>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</si>
  <si>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</si>
  <si>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</si>
  <si>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</si>
  <si>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</si>
  <si>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</si>
  <si>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</si>
  <si>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</si>
  <si>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</si>
  <si>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</si>
  <si>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</si>
  <si>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</si>
  <si>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</si>
  <si>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</si>
  <si>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</si>
  <si>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</si>
  <si>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</si>
  <si>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</si>
  <si>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</si>
  <si>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</si>
  <si>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</si>
  <si>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</si>
  <si>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</si>
  <si>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</si>
  <si>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</si>
  <si>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</si>
  <si>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</si>
  <si>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</si>
  <si>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</si>
  <si>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</si>
  <si>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</si>
  <si>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</si>
  <si>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</si>
  <si>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</si>
  <si>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</si>
  <si>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</si>
  <si>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</si>
  <si>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</si>
  <si>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</si>
  <si>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</si>
  <si>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</si>
  <si>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</si>
  <si>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</si>
  <si>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</si>
  <si>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</si>
  <si>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</si>
  <si>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</si>
  <si>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</si>
  <si>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</si>
  <si>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</si>
  <si>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</si>
  <si>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</si>
  <si>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</si>
  <si>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</si>
  <si>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</si>
  <si>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</si>
  <si>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</si>
  <si>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</si>
  <si>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</si>
  <si>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</si>
  <si>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</si>
  <si>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</si>
  <si>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</si>
  <si>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</si>
  <si>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</si>
  <si>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</si>
  <si>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</si>
  <si>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</si>
  <si>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</si>
  <si>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</si>
  <si>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</si>
  <si>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</si>
  <si>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</si>
  <si>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</si>
  <si>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</si>
  <si>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</si>
  <si>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</si>
  <si>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</si>
  <si>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</si>
  <si>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</si>
  <si>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</si>
  <si>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</si>
  <si>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</si>
  <si>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</si>
  <si>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</si>
  <si>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</si>
  <si>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</si>
  <si>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</si>
  <si>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</si>
  <si>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</si>
  <si>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</si>
  <si>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</si>
  <si>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</si>
  <si>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</si>
  <si>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</si>
  <si>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</si>
  <si>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</si>
  <si>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</si>
  <si>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</si>
  <si>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</si>
  <si>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</si>
  <si>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</si>
  <si>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</si>
  <si>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</si>
  <si>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</si>
  <si>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</si>
  <si>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</si>
  <si>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</si>
  <si>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</si>
  <si>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</si>
  <si>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</si>
  <si>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</si>
  <si>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</si>
  <si>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</si>
  <si>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</si>
  <si>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</si>
  <si>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</si>
  <si>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</si>
  <si>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</si>
  <si>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</si>
  <si>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</si>
  <si>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</si>
  <si>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</si>
  <si>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</si>
  <si>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</si>
  <si>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</si>
  <si>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</si>
  <si>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</si>
  <si>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</si>
  <si>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</si>
  <si>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</si>
  <si>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</si>
  <si>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</si>
  <si>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</si>
  <si>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</si>
  <si>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</si>
  <si>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</si>
  <si>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</si>
  <si>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</si>
  <si>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</si>
  <si>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</si>
  <si>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</si>
  <si>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</si>
  <si>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</si>
  <si>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</si>
  <si>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</si>
  <si>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</si>
  <si>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</si>
  <si>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</si>
  <si>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</si>
  <si>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</si>
  <si>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</si>
  <si>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</si>
  <si>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</si>
  <si>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</si>
  <si>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</si>
  <si>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</si>
  <si>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</si>
  <si>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</si>
  <si>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</si>
  <si>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</si>
  <si>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</si>
  <si>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</si>
  <si>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</si>
  <si>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</si>
  <si>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</si>
  <si>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</si>
  <si>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</si>
  <si>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</si>
  <si>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</si>
  <si>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</si>
  <si>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</si>
  <si>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</si>
  <si>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</si>
  <si>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</si>
  <si>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</si>
  <si>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</si>
  <si>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</si>
  <si>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</si>
  <si>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</si>
  <si>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</si>
  <si>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</si>
  <si>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</si>
  <si>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</si>
  <si>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</si>
  <si>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</si>
  <si>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</si>
  <si>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</si>
  <si>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</si>
  <si>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</si>
  <si>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</si>
  <si>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</si>
  <si>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</si>
  <si>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</si>
  <si>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</si>
  <si>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</si>
  <si>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</si>
  <si>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</si>
  <si>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</si>
  <si>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</si>
  <si>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</si>
  <si>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</si>
  <si>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</si>
  <si>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</si>
  <si>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</si>
  <si>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</si>
  <si>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</si>
  <si>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</si>
  <si>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</si>
  <si>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</si>
  <si>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</si>
  <si>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</si>
  <si>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</si>
  <si>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</si>
  <si>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</si>
  <si>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</si>
  <si>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</si>
  <si>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</si>
  <si>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</si>
  <si>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</si>
  <si>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</si>
  <si>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</si>
  <si>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</si>
  <si>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</si>
  <si>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</si>
  <si>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</si>
  <si>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</si>
  <si>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</si>
  <si>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</si>
  <si>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</si>
  <si>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</si>
  <si>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</si>
  <si>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</si>
  <si>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</si>
  <si>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</si>
  <si>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</si>
  <si>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</si>
  <si>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</si>
  <si>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</si>
  <si>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</si>
  <si>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</si>
  <si>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</si>
  <si>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</si>
  <si>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</si>
  <si>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</si>
  <si>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</si>
  <si>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</si>
  <si>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</si>
  <si>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</si>
  <si>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</si>
  <si>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</si>
  <si>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</si>
  <si>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</si>
  <si>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</si>
  <si>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</si>
  <si>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</si>
  <si>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</si>
  <si>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</si>
  <si>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</si>
  <si>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</si>
  <si>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</si>
  <si>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</si>
  <si>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</si>
  <si>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</si>
  <si>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</si>
  <si>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</si>
  <si>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</si>
  <si>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</si>
  <si>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</si>
  <si>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</si>
  <si>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</si>
  <si>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</si>
  <si>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</si>
  <si>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</si>
  <si>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</si>
  <si>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</si>
  <si>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</si>
  <si>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</si>
  <si>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</si>
  <si>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</si>
  <si>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</si>
  <si>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</si>
  <si>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</si>
  <si>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</si>
  <si>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</si>
  <si>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</si>
  <si>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</si>
  <si>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</si>
  <si>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</si>
  <si>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</si>
  <si>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</si>
  <si>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</si>
  <si>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</si>
  <si>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</si>
  <si>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</si>
  <si>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</si>
  <si>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</si>
  <si>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</si>
  <si>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</si>
  <si>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</si>
  <si>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</si>
  <si>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</si>
  <si>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</si>
  <si>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</si>
  <si>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</si>
  <si>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</si>
  <si>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</si>
  <si>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</si>
  <si>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</si>
  <si>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</si>
  <si>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</si>
  <si>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</si>
  <si>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</si>
  <si>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</si>
  <si>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</si>
  <si>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</si>
  <si>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</si>
  <si>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</si>
  <si>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</si>
  <si>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</si>
  <si>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</si>
  <si>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</si>
  <si>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</si>
  <si>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</si>
  <si>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</si>
  <si>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</si>
  <si>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</si>
  <si>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</si>
  <si>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</si>
  <si>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</si>
  <si>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</si>
  <si>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</si>
  <si>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</si>
  <si>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</si>
  <si>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</si>
  <si>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</si>
  <si>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</si>
  <si>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</si>
  <si>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</si>
  <si>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</si>
  <si>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</si>
  <si>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</si>
  <si>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</si>
  <si>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</si>
  <si>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</si>
  <si>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</si>
  <si>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</si>
  <si>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</si>
  <si>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</si>
  <si>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</si>
  <si>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</si>
  <si>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</si>
  <si>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</si>
  <si>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</si>
  <si>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</si>
  <si>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</si>
  <si>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</si>
  <si>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</si>
  <si>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</si>
  <si>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</si>
  <si>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</si>
  <si>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</si>
  <si>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</si>
  <si>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</si>
  <si>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</si>
  <si>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</si>
  <si>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</si>
  <si>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</si>
  <si>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</si>
  <si>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</si>
  <si>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</si>
  <si>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</si>
  <si>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</si>
  <si>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</si>
  <si>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</si>
  <si>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</si>
  <si>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</si>
  <si>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</si>
  <si>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</si>
  <si>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</si>
  <si>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</si>
  <si>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</si>
  <si>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</si>
  <si>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</si>
  <si>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</si>
  <si>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</si>
  <si>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</si>
  <si>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</si>
  <si>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</si>
  <si>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</si>
  <si>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</si>
  <si>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</si>
  <si>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</si>
  <si>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</si>
  <si>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</si>
  <si>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</si>
  <si>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</si>
  <si>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</si>
  <si>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</si>
  <si>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</si>
  <si>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</si>
  <si>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</si>
  <si>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</si>
  <si>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</si>
  <si>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</si>
  <si>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</si>
  <si>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</si>
  <si>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</si>
  <si>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</si>
  <si>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</si>
  <si>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</si>
  <si>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</si>
  <si>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</si>
  <si>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</si>
  <si>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</si>
  <si>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</si>
  <si>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</si>
  <si>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</si>
  <si>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</si>
  <si>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</si>
  <si>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</si>
  <si>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</si>
  <si>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</si>
  <si>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</si>
  <si>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</si>
  <si>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</si>
  <si>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</si>
  <si>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</si>
  <si>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</si>
  <si>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</si>
  <si>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</si>
  <si>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</si>
  <si>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</si>
  <si>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</si>
  <si>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</si>
  <si>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</si>
  <si>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</si>
  <si>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</si>
  <si>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</si>
  <si>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</si>
  <si>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</si>
  <si>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</si>
  <si>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</si>
  <si>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</si>
  <si>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</si>
  <si>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</si>
  <si>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</si>
  <si>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</si>
  <si>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</si>
  <si>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</si>
  <si>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</si>
  <si>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</si>
  <si>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</si>
  <si>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</si>
  <si>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</si>
  <si>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</si>
  <si>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</si>
  <si>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</si>
  <si>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</si>
  <si>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</si>
  <si>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</si>
  <si>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</si>
  <si>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</si>
  <si>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</si>
  <si>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</si>
  <si>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</si>
  <si>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</si>
  <si>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</si>
  <si>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</si>
  <si>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</si>
  <si>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</si>
  <si>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</si>
  <si>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</si>
  <si>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</si>
  <si>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</si>
  <si>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</si>
  <si>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</si>
  <si>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</si>
  <si>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</si>
  <si>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</si>
  <si>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</si>
  <si>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</si>
  <si>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</si>
  <si>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</si>
  <si>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</si>
  <si>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</si>
  <si>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</si>
  <si>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</si>
  <si>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</si>
  <si>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</si>
  <si>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</si>
  <si>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</si>
  <si>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</si>
  <si>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</si>
  <si>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</si>
  <si>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</si>
  <si>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</si>
  <si>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</si>
  <si>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</si>
  <si>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</si>
  <si>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</si>
  <si>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</si>
  <si>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</si>
  <si>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</si>
  <si>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</si>
  <si>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</si>
  <si>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</si>
  <si>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</si>
  <si>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</si>
  <si>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</si>
  <si>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</si>
  <si>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</si>
  <si>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</si>
  <si>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</si>
  <si>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</si>
  <si>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</si>
  <si>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</si>
  <si>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</si>
  <si>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</si>
  <si>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</si>
  <si>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</si>
  <si>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</si>
  <si>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</si>
  <si>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</si>
  <si>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</si>
  <si>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</si>
  <si>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</si>
  <si>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</si>
  <si>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</si>
  <si>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</si>
  <si>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</si>
  <si>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</si>
  <si>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</si>
  <si>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</si>
  <si>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</si>
  <si>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</si>
  <si>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</si>
  <si>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</si>
  <si>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</si>
  <si>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</si>
  <si>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</si>
  <si>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</si>
  <si>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</si>
  <si>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</si>
  <si>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</si>
  <si>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</si>
  <si>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</si>
  <si>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</si>
  <si>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</si>
  <si>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</si>
  <si>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</si>
  <si>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</si>
  <si>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</si>
  <si>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</si>
  <si>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</si>
  <si>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</si>
  <si>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</si>
  <si>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</si>
  <si>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</si>
  <si>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</si>
  <si>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</si>
  <si>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</si>
  <si>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</si>
  <si>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</si>
  <si>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</si>
  <si>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</si>
  <si>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</si>
  <si>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</si>
  <si>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</si>
  <si>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</si>
  <si>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</si>
  <si>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</si>
  <si>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</si>
  <si>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</si>
  <si>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</si>
  <si>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</si>
  <si>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</si>
  <si>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</si>
  <si>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</si>
  <si>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</si>
  <si>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</si>
  <si>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</si>
  <si>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</si>
  <si>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</si>
  <si>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</si>
  <si>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</si>
  <si>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</si>
  <si>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</si>
  <si>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</si>
  <si>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</si>
  <si>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</si>
  <si>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</si>
  <si>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</si>
  <si>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</si>
  <si>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</si>
  <si>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</si>
  <si>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</si>
  <si>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</si>
  <si>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</si>
  <si>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</si>
  <si>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</si>
  <si>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</si>
  <si>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</si>
  <si>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</si>
  <si>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</si>
  <si>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</si>
  <si>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</si>
  <si>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</si>
  <si>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</si>
  <si>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</si>
  <si>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</si>
  <si>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</si>
  <si>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</si>
  <si>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</si>
  <si>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</si>
  <si>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</si>
  <si>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</si>
  <si>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</si>
  <si>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</si>
  <si>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</si>
  <si>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</si>
  <si>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</si>
  <si>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</si>
  <si>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</si>
  <si>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</si>
  <si>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</si>
  <si>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</si>
  <si>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</si>
  <si>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</si>
  <si>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</si>
  <si>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</si>
  <si>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</si>
  <si>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</si>
  <si>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</si>
  <si>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</si>
  <si>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</si>
  <si>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</si>
  <si>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</si>
  <si>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</si>
  <si>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</si>
  <si>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</si>
  <si>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</si>
  <si>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</si>
  <si>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</si>
  <si>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</si>
  <si>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</si>
  <si>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</si>
  <si>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</si>
  <si>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</si>
  <si>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</si>
  <si>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</si>
  <si>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</si>
  <si>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</si>
  <si>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</si>
  <si>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</si>
  <si>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</si>
  <si>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</si>
  <si>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</si>
  <si>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</si>
  <si>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</si>
  <si>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</si>
  <si>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</si>
  <si>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</si>
  <si>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</si>
  <si>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</si>
  <si>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</si>
  <si>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</si>
  <si>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</si>
  <si>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</si>
  <si>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</si>
  <si>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</si>
  <si>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</si>
  <si>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</si>
  <si>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</si>
  <si>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</si>
  <si>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</si>
  <si>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</si>
  <si>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</si>
  <si>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</si>
  <si>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</si>
  <si>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</si>
  <si>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</si>
  <si>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</si>
  <si>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</si>
  <si>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</si>
  <si>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</si>
  <si>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</si>
  <si>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</si>
  <si>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</si>
  <si>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</si>
  <si>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</si>
  <si>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</si>
  <si>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</si>
  <si>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</si>
  <si>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</si>
  <si>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</si>
  <si>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</si>
  <si>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</si>
  <si>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</si>
  <si>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</si>
  <si>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</si>
  <si>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</si>
  <si>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</si>
  <si>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</si>
  <si>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</si>
  <si>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</si>
  <si>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</si>
  <si>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</si>
  <si>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</si>
  <si>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</si>
  <si>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</si>
  <si>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</si>
  <si>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</si>
  <si>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</si>
  <si>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</si>
  <si>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</si>
  <si>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</si>
  <si>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</si>
  <si>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</si>
  <si>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</si>
  <si>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</si>
  <si>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</si>
  <si>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</si>
  <si>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</si>
  <si>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</si>
  <si>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</si>
  <si>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</si>
  <si>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</si>
  <si>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</si>
  <si>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</si>
  <si>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</si>
  <si>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</si>
  <si>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</si>
  <si>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</si>
  <si>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</si>
  <si>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</si>
  <si>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</si>
  <si>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</si>
  <si>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</si>
  <si>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</si>
  <si>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</si>
  <si>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</si>
  <si>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</si>
  <si>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</si>
  <si>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</si>
  <si>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</si>
  <si>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</si>
  <si>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</si>
  <si>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</si>
  <si>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</si>
  <si>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</si>
  <si>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</si>
  <si>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</si>
  <si>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</si>
  <si>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</si>
  <si>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</si>
  <si>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</si>
  <si>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</si>
  <si>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</si>
  <si>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</si>
  <si>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</si>
  <si>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</si>
  <si>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</si>
  <si>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</si>
  <si>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</si>
  <si>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</si>
  <si>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</si>
  <si>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</si>
  <si>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</si>
  <si>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</si>
  <si>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</si>
  <si>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</si>
  <si>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</si>
  <si>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</si>
  <si>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</si>
  <si>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</si>
  <si>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</si>
  <si>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</si>
  <si>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</si>
  <si>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</si>
  <si>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</si>
  <si>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</si>
  <si>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</si>
  <si>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</si>
  <si>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</si>
  <si>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</si>
  <si>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</si>
  <si>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</si>
  <si>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</si>
  <si>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</si>
  <si>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</si>
  <si>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</si>
  <si>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</si>
  <si>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</si>
  <si>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</si>
  <si>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</si>
  <si>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</si>
  <si>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</si>
  <si>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</si>
  <si>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</si>
  <si>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</si>
  <si>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</si>
  <si>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</si>
  <si>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</si>
  <si>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</si>
  <si>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</si>
  <si>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</si>
  <si>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</si>
  <si>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</si>
  <si>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</si>
  <si>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</si>
  <si>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</si>
  <si>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</si>
  <si>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</si>
  <si>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</si>
  <si>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</si>
  <si>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</si>
  <si>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</si>
  <si>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</si>
  <si>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</si>
  <si>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</si>
  <si>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</si>
  <si>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</si>
  <si>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</si>
  <si>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</si>
  <si>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</si>
  <si>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</si>
  <si>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</si>
  <si>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</si>
  <si>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</si>
  <si>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</si>
  <si>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</si>
  <si>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</si>
  <si>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</si>
  <si>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</si>
  <si>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</si>
  <si>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</si>
  <si>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</si>
  <si>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</si>
  <si>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</si>
  <si>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</si>
  <si>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</si>
  <si>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</si>
  <si>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</si>
  <si>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</si>
  <si>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</si>
  <si>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</si>
  <si>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</si>
  <si>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</si>
  <si>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</si>
  <si>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</si>
  <si>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</si>
  <si>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</si>
  <si>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</si>
  <si>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</si>
  <si>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</si>
  <si>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</si>
  <si>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</si>
  <si>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</si>
  <si>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</si>
  <si>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</si>
  <si>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</si>
  <si>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</si>
  <si>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</si>
  <si>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</si>
  <si>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</si>
  <si>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</si>
  <si>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</si>
  <si>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</si>
  <si>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</si>
  <si>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</si>
  <si>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</si>
  <si>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</si>
  <si>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</si>
  <si>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</si>
  <si>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</si>
  <si>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</si>
  <si>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</si>
  <si>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</si>
  <si>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</si>
  <si>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</si>
  <si>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</si>
  <si>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</si>
  <si>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</si>
  <si>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</si>
  <si>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</si>
  <si>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</si>
  <si>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</si>
  <si>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</si>
  <si>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</si>
  <si>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</si>
  <si>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</si>
  <si>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</si>
  <si>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</si>
  <si>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</si>
  <si>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</si>
  <si>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</si>
  <si>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</si>
  <si>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</si>
  <si>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</si>
  <si>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</si>
  <si>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</si>
  <si>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</si>
  <si>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</si>
  <si>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</si>
  <si>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</si>
  <si>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</si>
  <si>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</si>
  <si>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</si>
  <si>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</si>
  <si>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</si>
  <si>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</si>
  <si>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</si>
  <si>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</si>
  <si>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</si>
  <si>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</si>
  <si>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</si>
  <si>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</si>
  <si>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</si>
  <si>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</si>
  <si>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</si>
  <si>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</si>
  <si>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</si>
  <si>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</si>
  <si>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</si>
  <si>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</si>
  <si>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</si>
  <si>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</si>
  <si>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</si>
  <si>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</si>
  <si>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</si>
  <si>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</si>
  <si>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</si>
  <si>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</si>
  <si>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</si>
  <si>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</si>
  <si>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</si>
  <si>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</si>
  <si>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</si>
  <si>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</si>
  <si>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</si>
  <si>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</si>
  <si>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</si>
  <si>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</si>
  <si>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</si>
  <si>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</si>
  <si>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</si>
  <si>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</si>
  <si>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</si>
  <si>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</si>
  <si>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</si>
  <si>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</si>
  <si>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</si>
  <si>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</si>
  <si>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</si>
  <si>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</si>
  <si>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</si>
  <si>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</si>
  <si>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</si>
  <si>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</si>
  <si>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</si>
  <si>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</si>
  <si>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</si>
  <si>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</si>
  <si>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</si>
  <si>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</si>
  <si>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</si>
  <si>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</si>
  <si>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</si>
  <si>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</si>
  <si>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</si>
  <si>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</si>
  <si>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</si>
  <si>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</si>
  <si>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</si>
  <si>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</si>
  <si>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</si>
  <si>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</si>
  <si>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</si>
  <si>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</si>
  <si>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</si>
  <si>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</si>
  <si>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</si>
  <si>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</si>
  <si>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</si>
  <si>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</si>
  <si>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</si>
  <si>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</si>
  <si>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</si>
  <si>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</si>
  <si>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</si>
  <si>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</si>
  <si>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</si>
  <si>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</si>
  <si>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</si>
  <si>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</si>
  <si>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</si>
  <si>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</si>
  <si>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</si>
  <si>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</si>
  <si>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</si>
  <si>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</si>
  <si>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</si>
  <si>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</si>
  <si>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</si>
  <si>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</si>
  <si>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</si>
  <si>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</si>
  <si>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</si>
  <si>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</si>
  <si>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</si>
  <si>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</si>
  <si>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</si>
  <si>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</si>
  <si>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</si>
  <si>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</si>
  <si>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</si>
  <si>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</si>
  <si>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</si>
  <si>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</si>
  <si>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</si>
  <si>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</si>
  <si>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</si>
  <si>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</si>
  <si>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</si>
  <si>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</si>
  <si>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</si>
  <si>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</si>
  <si>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</si>
  <si>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</si>
  <si>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</si>
  <si>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</si>
  <si>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</si>
  <si>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</si>
  <si>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</si>
  <si>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</si>
  <si>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</si>
  <si>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</si>
  <si>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</si>
  <si>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</si>
  <si>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</si>
  <si>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</si>
  <si>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</si>
  <si>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</si>
  <si>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</si>
  <si>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</si>
  <si>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</si>
  <si>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</si>
  <si>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</si>
  <si>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</si>
  <si>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</si>
  <si>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</si>
  <si>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</si>
  <si>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</si>
  <si>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</si>
  <si>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</si>
  <si>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</si>
  <si>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</si>
  <si>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</si>
  <si>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</si>
  <si>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</si>
  <si>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</si>
  <si>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</si>
  <si>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</si>
  <si>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</si>
  <si>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</si>
  <si>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</si>
  <si>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</si>
  <si>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</si>
  <si>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</si>
  <si>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</si>
  <si>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</si>
  <si>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</si>
  <si>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</si>
  <si>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</si>
  <si>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</si>
  <si>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</si>
  <si>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</si>
  <si>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</si>
  <si>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</si>
  <si>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</si>
  <si>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</si>
  <si>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</si>
  <si>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</si>
  <si>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</si>
  <si>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</si>
  <si>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</si>
  <si>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</si>
  <si>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</si>
  <si>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</si>
  <si>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</si>
  <si>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</si>
  <si>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</si>
  <si>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</si>
  <si>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</si>
  <si>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</si>
  <si>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</si>
  <si>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</si>
  <si>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</si>
  <si>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</si>
  <si>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</si>
  <si>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</si>
  <si>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</si>
  <si>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</si>
  <si>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</si>
  <si>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</si>
  <si>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</si>
  <si>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</si>
  <si>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</si>
  <si>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</si>
  <si>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</si>
  <si>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</si>
  <si>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</si>
  <si>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</si>
  <si>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</si>
  <si>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</si>
  <si>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</si>
  <si>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</si>
  <si>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</si>
  <si>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</si>
  <si>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</si>
  <si>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</si>
  <si>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</si>
  <si>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</si>
  <si>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</si>
  <si>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</si>
  <si>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</si>
  <si>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</si>
  <si>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</si>
  <si>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</si>
  <si>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</si>
  <si>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</si>
  <si>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</si>
  <si>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</si>
  <si>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</si>
  <si>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</si>
  <si>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</si>
  <si>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</si>
  <si>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</si>
  <si>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</si>
  <si>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</si>
  <si>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</si>
  <si>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</si>
  <si>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</si>
  <si>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</si>
  <si>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</si>
  <si>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</si>
  <si>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</si>
  <si>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</si>
  <si>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</si>
  <si>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</si>
  <si>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</si>
  <si>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</si>
  <si>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</si>
  <si>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</si>
  <si>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</si>
  <si>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</si>
  <si>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</si>
  <si>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</si>
  <si>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</si>
  <si>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</si>
  <si>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</si>
  <si>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</si>
  <si>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</si>
  <si>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</si>
  <si>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</si>
  <si>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</si>
  <si>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</si>
  <si>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</si>
  <si>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</si>
  <si>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</si>
  <si>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</si>
  <si>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</si>
  <si>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</si>
  <si>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</si>
  <si>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</si>
  <si>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</si>
  <si>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</si>
  <si>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</si>
  <si>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</si>
  <si>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</si>
  <si>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</si>
  <si>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</si>
  <si>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</si>
  <si>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</si>
  <si>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</si>
  <si>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</si>
  <si>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</si>
  <si>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</si>
  <si>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</si>
  <si>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</si>
  <si>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</si>
  <si>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</si>
  <si>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</si>
  <si>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</si>
  <si>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</si>
  <si>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</si>
  <si>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</si>
  <si>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</si>
  <si>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</si>
  <si>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</si>
  <si>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</si>
  <si>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</si>
  <si>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</si>
  <si>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</si>
  <si>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</si>
  <si>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</si>
  <si>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</si>
  <si>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</si>
  <si>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</si>
  <si>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</si>
  <si>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</si>
  <si>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</si>
  <si>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</si>
  <si>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</si>
  <si>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</si>
  <si>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</si>
  <si>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</si>
  <si>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</si>
  <si>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</si>
  <si>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</si>
  <si>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</si>
  <si>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</si>
  <si>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</si>
  <si>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</si>
  <si>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</si>
  <si>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</si>
  <si>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</si>
  <si>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</si>
  <si>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</si>
  <si>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</si>
  <si>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</si>
  <si>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</si>
  <si>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</si>
  <si>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</si>
  <si>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</si>
  <si>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</si>
  <si>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</si>
  <si>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</si>
  <si>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</si>
  <si>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</si>
  <si>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</si>
  <si>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</si>
  <si>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</si>
  <si>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</si>
  <si>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</si>
  <si>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</si>
  <si>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</si>
  <si>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</si>
  <si>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</si>
  <si>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</si>
  <si>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</si>
  <si>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</si>
  <si>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</si>
  <si>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</si>
  <si>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</si>
  <si>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</si>
  <si>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</si>
  <si>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</si>
  <si>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</si>
  <si>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</si>
  <si>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</si>
  <si>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</si>
  <si>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</si>
  <si>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</si>
  <si>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</si>
  <si>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</si>
  <si>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</si>
  <si>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</si>
  <si>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</si>
  <si>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</si>
  <si>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</si>
  <si>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</si>
  <si>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</si>
  <si>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</si>
  <si>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</si>
  <si>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</si>
  <si>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</si>
  <si>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</si>
  <si>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</si>
  <si>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</si>
  <si>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</si>
  <si>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</si>
  <si>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</si>
  <si>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</si>
  <si>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</si>
  <si>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</si>
  <si>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</si>
  <si>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</si>
  <si>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</si>
  <si>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</si>
  <si>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</si>
  <si>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</si>
  <si>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</si>
  <si>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</si>
  <si>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</si>
  <si>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</si>
  <si>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</si>
  <si>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</si>
  <si>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</si>
  <si>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</si>
  <si>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</si>
  <si>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</si>
  <si>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</si>
  <si>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</si>
  <si>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</si>
  <si>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</si>
  <si>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</si>
  <si>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</si>
  <si>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</si>
  <si>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</si>
  <si>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</si>
  <si>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</si>
  <si>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</si>
  <si>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</si>
  <si>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</si>
  <si>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</si>
  <si>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</si>
  <si>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</si>
  <si>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</si>
  <si>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</si>
  <si>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</si>
  <si>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</si>
  <si>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</si>
  <si>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</si>
  <si>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</si>
  <si>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</si>
  <si>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</si>
  <si>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</si>
  <si>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</si>
  <si>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</si>
  <si>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</si>
  <si>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</si>
  <si>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</si>
  <si>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</si>
  <si>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</si>
  <si>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</si>
  <si>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</si>
  <si>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</si>
  <si>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</si>
  <si>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</si>
  <si>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</si>
  <si>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</si>
  <si>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</si>
  <si>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</si>
  <si>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</si>
  <si>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</si>
  <si>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</si>
  <si>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</si>
  <si>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</si>
  <si>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</si>
  <si>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</si>
  <si>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</si>
  <si>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</si>
  <si>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</si>
  <si>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</si>
  <si>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</si>
  <si>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</si>
  <si>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</si>
  <si>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</si>
  <si>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</si>
  <si>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</si>
  <si>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</si>
  <si>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</si>
  <si>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</si>
  <si>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</si>
  <si>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</si>
  <si>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</si>
  <si>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</si>
  <si>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</si>
  <si>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</si>
  <si>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</si>
  <si>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</si>
  <si>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</si>
  <si>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</si>
  <si>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</si>
  <si>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</si>
  <si>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</si>
  <si>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</si>
  <si>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</si>
  <si>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</si>
  <si>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</si>
  <si>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</si>
  <si>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</si>
  <si>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</si>
  <si>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</si>
  <si>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</si>
  <si>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</si>
  <si>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</si>
  <si>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</si>
  <si>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</si>
  <si>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</si>
  <si>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</si>
  <si>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</si>
  <si>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</si>
  <si>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</si>
  <si>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</si>
  <si>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</si>
  <si>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</si>
  <si>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</si>
  <si>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</si>
  <si>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</si>
  <si>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</si>
  <si>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</si>
  <si>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</si>
  <si>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</si>
  <si>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</si>
  <si>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</si>
  <si>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</si>
  <si>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</si>
  <si>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</si>
  <si>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</si>
  <si>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</si>
  <si>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</si>
  <si>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</si>
  <si>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</si>
  <si>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</si>
  <si>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</si>
  <si>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</si>
  <si>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</si>
  <si>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</si>
  <si>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</si>
  <si>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</si>
  <si>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</si>
  <si>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</si>
  <si>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</si>
  <si>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</si>
  <si>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</si>
  <si>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</si>
  <si>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</si>
  <si>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</si>
  <si>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</si>
  <si>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</si>
  <si>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</si>
  <si>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</si>
  <si>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</si>
  <si>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</si>
  <si>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</si>
  <si>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</si>
  <si>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</si>
  <si>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</si>
  <si>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</si>
  <si>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</si>
  <si>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</si>
  <si>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</si>
  <si>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</si>
  <si>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</si>
  <si>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</si>
  <si>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</si>
  <si>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</si>
  <si>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</si>
  <si>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</si>
  <si>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</si>
  <si>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</si>
  <si>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</si>
  <si>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</si>
  <si>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</si>
  <si>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</si>
  <si>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</si>
  <si>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</si>
  <si>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</si>
  <si>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</si>
  <si>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</si>
  <si>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</si>
  <si>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</si>
  <si>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</si>
  <si>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</si>
  <si>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</si>
  <si>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</si>
  <si>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</si>
  <si>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</si>
  <si>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</si>
  <si>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</si>
  <si>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</si>
  <si>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</si>
  <si>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</si>
  <si>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</si>
  <si>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</si>
  <si>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</si>
  <si>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</si>
  <si>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</si>
  <si>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</si>
  <si>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</si>
  <si>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</si>
  <si>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</si>
  <si>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</si>
  <si>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</si>
  <si>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</si>
  <si>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</si>
  <si>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</si>
  <si>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</si>
  <si>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</si>
  <si>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</si>
  <si>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</si>
  <si>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</si>
  <si>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</si>
  <si>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</si>
  <si>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</si>
  <si>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</si>
  <si>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</si>
  <si>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</si>
  <si>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</si>
  <si>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</si>
  <si>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</si>
  <si>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</si>
  <si>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</si>
  <si>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</si>
  <si>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</si>
  <si>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</si>
  <si>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</si>
  <si>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</si>
  <si>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</si>
  <si>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</si>
  <si>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</si>
  <si>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</si>
  <si>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</si>
  <si>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</si>
  <si>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</si>
  <si>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</si>
  <si>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</si>
  <si>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</si>
  <si>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</si>
  <si>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</si>
  <si>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</si>
  <si>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</si>
  <si>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</si>
  <si>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</si>
  <si>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</si>
  <si>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</si>
  <si>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</si>
  <si>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</si>
  <si>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</si>
  <si>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</si>
  <si>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</si>
  <si>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</si>
  <si>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</si>
  <si>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</si>
  <si>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</si>
  <si>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</si>
  <si>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</si>
  <si>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</si>
  <si>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</si>
  <si>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</si>
  <si>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</si>
  <si>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</si>
  <si>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</si>
  <si>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</si>
  <si>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</si>
  <si>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</si>
  <si>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</si>
  <si>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</si>
  <si>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</si>
  <si>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</si>
  <si>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</si>
  <si>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</si>
  <si>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</si>
  <si>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</si>
  <si>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</si>
  <si>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</si>
  <si>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</si>
  <si>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</si>
  <si>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</si>
  <si>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</si>
  <si>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</si>
  <si>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</si>
  <si>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</si>
  <si>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</si>
  <si>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</si>
  <si>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</si>
  <si>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</si>
  <si>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</si>
  <si>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</si>
  <si>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</si>
  <si>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</si>
  <si>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</si>
  <si>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</si>
  <si>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</si>
  <si>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</si>
  <si>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</si>
  <si>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</si>
  <si>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</si>
  <si>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</si>
  <si>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</si>
  <si>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</si>
  <si>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</si>
  <si>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</si>
  <si>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</si>
  <si>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</si>
  <si>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</si>
  <si>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</si>
  <si>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</si>
  <si>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</si>
  <si>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</si>
  <si>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</si>
  <si>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</si>
  <si>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</si>
  <si>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</si>
  <si>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</si>
  <si>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</si>
  <si>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</si>
  <si>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</si>
  <si>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</si>
  <si>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</si>
  <si>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</si>
  <si>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</si>
  <si>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</si>
  <si>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</si>
  <si>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</si>
  <si>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</si>
  <si>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</si>
  <si>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</si>
  <si>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</si>
  <si>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</si>
  <si>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</si>
  <si>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</si>
  <si>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</si>
  <si>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</si>
  <si>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</si>
  <si>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</si>
  <si>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</si>
  <si>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</si>
  <si>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</si>
  <si>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</si>
  <si>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</si>
  <si>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</si>
  <si>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</si>
  <si>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</si>
  <si>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</si>
  <si>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</si>
  <si>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</si>
  <si>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</si>
  <si>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</si>
  <si>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</si>
  <si>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</si>
  <si>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</si>
  <si>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</si>
  <si>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</si>
  <si>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</si>
  <si>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</si>
  <si>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</si>
  <si>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</si>
  <si>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</si>
  <si>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</si>
  <si>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</si>
  <si>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</si>
  <si>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</si>
  <si>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</si>
  <si>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</si>
  <si>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</si>
  <si>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</si>
  <si>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</si>
  <si>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</si>
  <si>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</si>
  <si>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</si>
  <si>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</si>
  <si>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</si>
  <si>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</si>
  <si>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</si>
  <si>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</si>
  <si>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</si>
  <si>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</si>
  <si>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</si>
  <si>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</si>
  <si>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</si>
  <si>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</si>
  <si>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</si>
  <si>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</si>
  <si>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</si>
  <si>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</si>
  <si>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</si>
  <si>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</si>
  <si>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</si>
  <si>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</si>
  <si>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</si>
  <si>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</si>
  <si>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</si>
  <si>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</si>
  <si>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</si>
  <si>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</si>
  <si>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</si>
  <si>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</si>
  <si>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</si>
  <si>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</si>
  <si>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</si>
  <si>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</si>
  <si>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</si>
  <si>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</si>
  <si>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</si>
  <si>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</si>
  <si>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</si>
  <si>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</si>
  <si>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</si>
  <si>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</si>
  <si>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</si>
  <si>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</si>
  <si>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</si>
  <si>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</si>
  <si>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</si>
  <si>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</si>
  <si>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</si>
  <si>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</si>
  <si>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</si>
  <si>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</si>
  <si>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</si>
  <si>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</si>
  <si>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</si>
  <si>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</si>
  <si>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</si>
  <si>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</si>
  <si>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</si>
  <si>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</si>
  <si>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</si>
  <si>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</si>
  <si>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</si>
  <si>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</si>
  <si>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</si>
  <si>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</si>
  <si>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</si>
  <si>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</si>
  <si>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</si>
  <si>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</si>
  <si>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</si>
  <si>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</si>
  <si>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</si>
  <si>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</si>
  <si>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</si>
  <si>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</si>
  <si>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</si>
  <si>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</si>
  <si>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</si>
  <si>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</si>
  <si>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</si>
  <si>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</si>
  <si>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</si>
  <si>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</si>
  <si>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</si>
  <si>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</si>
  <si>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</si>
  <si>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</si>
  <si>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</si>
  <si>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</si>
  <si>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</si>
  <si>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</si>
  <si>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</si>
  <si>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</si>
  <si>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</si>
  <si>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</si>
  <si>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</si>
  <si>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</si>
  <si>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</si>
  <si>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</si>
  <si>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</si>
  <si>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</si>
  <si>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</si>
  <si>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</si>
  <si>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</si>
  <si>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</si>
  <si>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</si>
  <si>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</si>
  <si>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</si>
  <si>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</si>
  <si>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</si>
  <si>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</si>
  <si>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</si>
  <si>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</si>
  <si>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</si>
  <si>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</si>
  <si>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</si>
  <si>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</si>
  <si>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</si>
  <si>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</si>
  <si>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</si>
  <si>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</si>
  <si>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</si>
  <si>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</si>
  <si>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</si>
  <si>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</si>
  <si>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</si>
  <si>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</si>
  <si>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</si>
  <si>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</si>
  <si>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</si>
  <si>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</si>
  <si>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</si>
  <si>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</si>
  <si>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</si>
  <si>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</si>
  <si>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</si>
  <si>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</si>
  <si>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</si>
  <si>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</si>
  <si>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</si>
  <si>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</si>
  <si>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</si>
  <si>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</si>
  <si>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</si>
  <si>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</si>
  <si>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</si>
  <si>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</si>
  <si>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</si>
  <si>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</si>
  <si>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</si>
  <si>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</si>
  <si>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</si>
  <si>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</si>
  <si>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</si>
  <si>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</si>
  <si>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</si>
  <si>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</si>
  <si>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</si>
  <si>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</si>
  <si>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</si>
  <si>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</si>
  <si>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</si>
  <si>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</si>
  <si>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</si>
  <si>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</si>
  <si>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</si>
  <si>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</si>
  <si>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</si>
  <si>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</si>
  <si>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</si>
  <si>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</si>
  <si>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</si>
  <si>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</si>
  <si>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</si>
  <si>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</si>
  <si>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</si>
  <si>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</si>
  <si>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</si>
  <si>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</si>
  <si>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</si>
  <si>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</si>
  <si>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</si>
  <si>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</si>
  <si>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</si>
  <si>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</si>
  <si>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</si>
  <si>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</si>
  <si>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</si>
  <si>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</si>
  <si>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</si>
  <si>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</si>
  <si>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</si>
  <si>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</si>
  <si>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</si>
  <si>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</si>
  <si>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</si>
  <si>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</si>
  <si>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</si>
  <si>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</si>
  <si>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</si>
  <si>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</si>
  <si>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</si>
  <si>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</si>
  <si>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</si>
  <si>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</si>
  <si>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</si>
  <si>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</si>
  <si>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</si>
  <si>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</si>
  <si>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</si>
  <si>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</si>
  <si>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</si>
  <si>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</si>
  <si>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</si>
  <si>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</si>
  <si>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</si>
  <si>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</si>
  <si>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</si>
  <si>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</si>
  <si>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</si>
  <si>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</si>
  <si>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</si>
  <si>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</si>
  <si>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</si>
  <si>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</si>
  <si>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</si>
  <si>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</si>
  <si>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</si>
  <si>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</si>
  <si>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</si>
  <si>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</si>
  <si>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</si>
  <si>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</si>
  <si>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</si>
  <si>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</si>
  <si>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</si>
  <si>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</si>
  <si>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</si>
  <si>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</si>
  <si>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</si>
  <si>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</si>
  <si>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</si>
  <si>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</si>
  <si>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</si>
  <si>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</si>
  <si>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</si>
  <si>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</si>
  <si>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</si>
  <si>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</si>
  <si>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</si>
  <si>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</si>
  <si>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</si>
  <si>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</si>
  <si>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</si>
  <si>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</si>
  <si>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</si>
  <si>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</si>
  <si>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</si>
  <si>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</si>
  <si>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</si>
  <si>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</si>
  <si>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</si>
  <si>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</si>
  <si>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</si>
  <si>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</si>
  <si>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</si>
  <si>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</si>
  <si>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</si>
  <si>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</si>
  <si>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</si>
  <si>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</si>
  <si>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</si>
  <si>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</si>
  <si>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</si>
  <si>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</si>
  <si>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</si>
  <si>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</si>
  <si>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</si>
  <si>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</si>
  <si>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</si>
  <si>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</si>
  <si>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</si>
  <si>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</si>
  <si>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</si>
  <si>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</si>
  <si>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</si>
  <si>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</si>
  <si>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</si>
  <si>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</si>
  <si>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</si>
  <si>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</si>
  <si>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</si>
  <si>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</si>
  <si>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</si>
  <si>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</si>
  <si>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</si>
  <si>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</si>
  <si>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</si>
  <si>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</si>
  <si>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</si>
  <si>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</si>
  <si>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</si>
  <si>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</si>
  <si>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</si>
  <si>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</si>
  <si>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</si>
  <si>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</si>
  <si>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</si>
  <si>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</si>
  <si>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</si>
  <si>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</si>
  <si>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</si>
  <si>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</si>
  <si>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</si>
  <si>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</si>
  <si>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</si>
  <si>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</si>
  <si>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</si>
  <si>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</si>
  <si>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</si>
  <si>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</si>
  <si>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</si>
  <si>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</si>
  <si>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</si>
  <si>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</si>
  <si>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</si>
  <si>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</si>
  <si>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</si>
  <si>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</si>
  <si>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</si>
  <si>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</si>
  <si>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</si>
  <si>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</si>
  <si>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</si>
  <si>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</si>
  <si>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</si>
  <si>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</si>
  <si>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</si>
  <si>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</si>
  <si>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</si>
  <si>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</si>
  <si>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</si>
  <si>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</si>
  <si>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</si>
  <si>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</si>
  <si>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</si>
  <si>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</si>
  <si>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</si>
  <si>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</si>
  <si>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</si>
  <si>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</si>
  <si>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</si>
  <si>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</si>
  <si>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</si>
  <si>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</si>
  <si>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</si>
  <si>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</si>
  <si>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</si>
  <si>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</si>
  <si>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</si>
  <si>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</si>
  <si>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</si>
  <si>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</si>
  <si>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</si>
  <si>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</si>
  <si>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</si>
  <si>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</si>
  <si>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</si>
  <si>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</si>
  <si>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</si>
  <si>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</si>
  <si>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</si>
  <si>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</si>
  <si>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</si>
  <si>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</si>
  <si>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</si>
  <si>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</si>
  <si>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</si>
  <si>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</si>
  <si>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</si>
  <si>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</si>
  <si>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</si>
  <si>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</si>
  <si>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</si>
  <si>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</si>
  <si>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</si>
  <si>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</si>
  <si>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PCM-20251023-00002160</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</si>
  <si>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</si>
  <si>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</si>
  <si>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</si>
  <si>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</si>
  <si>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</si>
  <si>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</si>
  <si>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</si>
  <si>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</si>
  <si>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</si>
  <si>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</si>
  <si>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</si>
  <si>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</si>
  <si>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</si>
  <si>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</si>
  <si>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</si>
  <si>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</si>
  <si>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</si>
  <si>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</si>
  <si>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</si>
  <si>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</si>
  <si>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</si>
  <si>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</si>
  <si>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</si>
  <si>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</si>
  <si>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</si>
  <si>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</si>
  <si>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</si>
  <si>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</si>
  <si>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</si>
  <si>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</si>
  <si>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</si>
  <si>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</si>
  <si>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</si>
  <si>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</si>
  <si>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</si>
  <si>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</si>
  <si>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</si>
  <si>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</si>
  <si>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</si>
  <si>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</si>
  <si>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</si>
  <si>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</si>
  <si>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</si>
  <si>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</si>
  <si>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</si>
  <si>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</si>
  <si>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</si>
  <si>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</si>
  <si>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</si>
  <si>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</si>
  <si>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</si>
  <si>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</si>
  <si>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</si>
  <si>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</si>
  <si>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</si>
  <si>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</si>
  <si>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</si>
  <si>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</si>
  <si>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</si>
  <si>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</si>
  <si>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</si>
  <si>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</si>
  <si>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</si>
  <si>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</si>
  <si>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</si>
  <si>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</si>
  <si>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</si>
  <si>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</si>
  <si>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</si>
  <si>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</si>
  <si>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</si>
  <si>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</si>
  <si>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</si>
  <si>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</si>
  <si>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</si>
  <si>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</si>
  <si>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</si>
  <si>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</si>
  <si>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</si>
  <si>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</si>
  <si>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</si>
  <si>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</si>
  <si>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</si>
  <si>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</si>
  <si>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</si>
  <si>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</si>
  <si>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</si>
  <si>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</si>
  <si>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</si>
  <si>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</si>
  <si>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</si>
  <si>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</si>
  <si>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</si>
  <si>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</si>
  <si>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</si>
  <si>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</si>
  <si>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</si>
  <si>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</si>
  <si>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</si>
  <si>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</si>
  <si>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</si>
  <si>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</si>
  <si>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</si>
  <si>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</si>
  <si>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PCM-20251023-00002178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</si>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</sst>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291.06285266203486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10.567864004631701</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15021</v>
      </c>
      <c r="E4" s="137" t="s">
        <v>38998</v>
      </c>
      <c r="F4" s="138">
        <v>45953.967488425929</v>
      </c>
      <c r="G4" s="139">
        <f ca="1">IFERROR(NOW()-F4,"")</f>
        <v>4.3789930554339662E-2</v>
      </c>
      <c r="H4" s="163">
        <v>45953.961412037039</v>
      </c>
      <c r="I4" s="136" t="str">
        <f>IFERROR(VLOOKUP(D4,DB!A:F,6,0),"")</f>
        <v>SCECO</v>
      </c>
      <c r="J4" s="136" t="str">
        <f>IFERROR(VLOOKUP(D4,DB!A:G,7,0),"")</f>
        <v>Good</v>
      </c>
      <c r="K4" s="140" t="s">
        <v>39003</v>
      </c>
      <c r="L4" s="141" t="str">
        <f>IFERROR(VLOOKUP(D4,DB!A:I,9,0),"")</f>
        <v>Latis</v>
      </c>
    </row>
    <row r="5" spans="1:15" ht="15" customHeight="1">
      <c r="A5" s="135"/>
      <c r="B5" s="136" t="str">
        <f>IFERROR(VLOOKUP(D5,DB!A:K,11,0),"")</f>
        <v/>
      </c>
      <c r="C5" s="136"/>
      <c r="D5" s="136"/>
      <c r="E5" s="137"/>
      <c r="F5" s="138"/>
      <c r="G5" s="139">
        <f ca="1">IFERROR(NOW()-F5,"")</f>
        <v>45954.011278356484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45954.011278356484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45954.011278356484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45954.011278356484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45954.011278356484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45954.011278356484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45954.011278356484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45954.011278356484</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45954.011278356484</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45954.011278356484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45954.011278356484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45954.011278356484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45954.011278356484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45954.011278356484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45954.011278356484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45954.011278356484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45954.011278356484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45954.011278356484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45954.011278356484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45954.011278356484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45954.011278356484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45954.011278356484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45954.011278356484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45954.011278356484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45954.011278356484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45954.011278356484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45954.011278356484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45954.011278356484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45954.011278356484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45954.011278356484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45954.011278356484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45954.011278356484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45954.011278356484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45954.011278356484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45954.011278356484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45954.011278356484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45954.011278356484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45954.011278356484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45954.011278356484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45954.011278356484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45954.011278356484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45954.011278356484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45954.011278356484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45954.011278356484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45954.011278356484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45954.011278356484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45954.011278356484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45954.011278356484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45954.011278356484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45954.011278356484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45954.011278356484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45954.011278356484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45954.011278356484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45954.011278356484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45954.011278356484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45954.011278356484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45954.011278356484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45954.011278356484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45954.011278356484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45954.011278356484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45954.011278356484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45954.011278356484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45954.011278356484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45954.011278356484</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45954.011278356484</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3C26EAA4-80E7-439D-A858-D986A1621F5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129.01144062499952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9.5155031249960302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39088</v>
      </c>
      <c r="B5" s="18" t="str">
        <f>IFERROR(VLOOKUP(D5,DB!A:K,11,0),"")</f>
        <v>R2</v>
      </c>
      <c r="C5" s="18">
        <v>1</v>
      </c>
      <c r="D5" s="18" t="s">
        <v>30048</v>
      </c>
      <c r="E5" s="116" t="s">
        <v>38998</v>
      </c>
      <c r="F5" s="117">
        <v>45953.919421296298</v>
      </c>
      <c r="G5" s="118">
        <f ca="1">IFERROR(NOW()-F5,"-")</f>
        <v>9.1857291663473006E-2</v>
      </c>
      <c r="H5" s="117">
        <v>45953.781921296293</v>
      </c>
      <c r="I5" s="18" t="str">
        <f>IFERROR(VLOOKUP(D5,DB!A:F,6,0),"")</f>
        <v>Generator-SG</v>
      </c>
      <c r="J5" s="18" t="str">
        <f>IFERROR(VLOOKUP(D5,DB!A:G,7,0),"")</f>
        <v>In progress</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t="s">
        <v>39090</v>
      </c>
      <c r="B6" s="164" t="str">
        <f>IFERROR(VLOOKUP(D6,DB!A:K,11,0),"")</f>
        <v>R2</v>
      </c>
      <c r="C6" s="164">
        <v>4</v>
      </c>
      <c r="D6" s="164" t="s">
        <v>18789</v>
      </c>
      <c r="E6" s="164" t="s">
        <v>38998</v>
      </c>
      <c r="F6" s="164">
        <v>45953.97384259259</v>
      </c>
      <c r="G6" s="164">
        <f ca="1">IFERROR(NOW()-F6,"-")</f>
        <v>3.743599537119735E-2</v>
      </c>
      <c r="H6" s="164">
        <v>45953.965509259258</v>
      </c>
      <c r="I6" s="164" t="str">
        <f>IFERROR(VLOOKUP(D6,DB!A:F,6,0),"")</f>
        <v>SCECO</v>
      </c>
      <c r="J6" s="164" t="str">
        <f>IFERROR(VLOOKUP(D6,DB!A:G,7,0),"")</f>
        <v>Dead</v>
      </c>
      <c r="K6" s="164" t="s">
        <v>39091</v>
      </c>
      <c r="L6" s="164" t="str">
        <f>IFERROR(VLOOKUP(D6,DB!A:I,9,0),"")</f>
        <v>Latis</v>
      </c>
      <c r="M6" s="164"/>
      <c r="N6" s="164"/>
      <c r="O6" s="164"/>
      <c r="P6" s="164"/>
      <c r="Q6" s="164"/>
      <c r="R6" s="164"/>
      <c r="S6" s="164"/>
      <c r="T6" s="164"/>
      <c r="U6" s="164"/>
      <c r="V6" s="164"/>
      <c r="W6" s="164"/>
      <c r="X6" s="164"/>
      <c r="Y6" s="164"/>
      <c r="Z6" s="164"/>
      <c r="AA6" s="164"/>
      <c r="AB6" s="164"/>
      <c r="AC6" s="164"/>
      <c r="AD6" s="164"/>
      <c r="AE6" s="164"/>
      <c r="AF6" s="164"/>
      <c r="AG6" s="164"/>
      <c r="AH6" s="164"/>
      <c r="AI6" s="164"/>
      <c r="AJ6" s="164"/>
      <c r="AK6" s="164"/>
      <c r="AL6" s="164"/>
      <c r="AM6" s="164"/>
      <c r="AN6" s="164"/>
      <c r="AO6" s="164"/>
      <c r="AP6" s="164"/>
      <c r="AQ6" s="164"/>
      <c r="AR6" s="164"/>
      <c r="AS6" s="164"/>
      <c r="AT6" s="164"/>
      <c r="AU6" s="164"/>
      <c r="AV6" s="164"/>
      <c r="AW6" s="164"/>
      <c r="AX6" s="164"/>
      <c r="AY6" s="164"/>
      <c r="AZ6" s="164"/>
      <c r="BA6" s="164"/>
      <c r="BB6" s="164"/>
      <c r="BC6" s="164"/>
      <c r="BD6" s="164"/>
      <c r="BE6" s="164"/>
      <c r="BF6" s="164"/>
      <c r="BG6" s="164"/>
      <c r="BH6" s="164"/>
      <c r="BI6" s="164"/>
      <c r="BJ6" s="164"/>
      <c r="BK6" s="164"/>
      <c r="BL6" s="164"/>
      <c r="BM6" s="164"/>
      <c r="BN6" s="164"/>
      <c r="BO6" s="164"/>
      <c r="BP6" s="164"/>
      <c r="BQ6" s="164"/>
      <c r="BR6" s="164"/>
      <c r="BS6" s="164"/>
      <c r="BT6" s="164"/>
      <c r="BU6" s="164"/>
      <c r="BV6" s="164"/>
      <c r="BW6" s="164"/>
      <c r="BX6" s="164"/>
      <c r="BY6" s="164"/>
      <c r="BZ6" s="164"/>
      <c r="CA6" s="164"/>
      <c r="CB6" s="164"/>
      <c r="CC6" s="164"/>
      <c r="CD6" s="164"/>
      <c r="CE6" s="164"/>
      <c r="CF6" s="164"/>
      <c r="CG6" s="164"/>
      <c r="CH6" s="164"/>
      <c r="CI6" s="164"/>
      <c r="CJ6" s="164"/>
    </row>
    <row r="7" spans="1:88" ht="31.5" customHeight="1">
      <c r="A7" s="115"/>
      <c r="B7" s="18" t="str">
        <f>IFERROR(VLOOKUP(D7,DB!A:K,11,0),"")</f>
        <v/>
      </c>
      <c r="C7" s="18"/>
      <c r="D7" s="18"/>
      <c r="E7" s="116"/>
      <c r="F7" s="117"/>
      <c r="G7" s="118">
        <f ca="1">IFERROR(NOW()-F7,"-")</f>
        <v>45954.011278587961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45954.011278587961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45954.011278587961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45954.011278587961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45954.011278587961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45954.011278587961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45954.011278587961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45954.011278587961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45954.011278587961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45954.011278587961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45954.011278587961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45954.011278587961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45954.011278587961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45954.011278587961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45954.011278587961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45954.011278587961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45954.011278587961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45954.011278587961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45954.011278587961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45954.011278587961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45954.011278587961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45954.011278587961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45954.011278587961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45954.011278587961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45954.011278587961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45954.011278587961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45954.011278587961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45954.011278587961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45954.011278587961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45954.011278587961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45954.011278587961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45954.011278587961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45954.011278587961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45954.011278587961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45954.011278587961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45954.011278587961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45954.011278587961</v>
      </c>
      <c r="H7" s="22"/>
      <c r="I7" s="19" t="s">
        <v>39092</v>
      </c>
      <c r="J7" s="18" t="str">
        <f>IFERROR(VLOOKUP(D7,DB!A:G,7,0),"")</f>
        <v/>
      </c>
      <c r="K7" s="47"/>
      <c r="L7" s="23" t="str">
        <f>IFERROR(VLOOKUP(D7,DB!A:I,9,0),"")</f>
        <v/>
      </c>
    </row>
    <row r="8" spans="1:13" ht="15" customHeight="1">
      <c r="A8" s="19"/>
      <c r="B8" s="64" t="str">
        <f>IFERROR(VLOOKUP(D8,DB!A:K,11,0),"")</f>
        <v/>
      </c>
      <c r="C8" s="18"/>
      <c r="D8" s="18"/>
      <c r="E8" s="18"/>
      <c r="F8" s="20"/>
      <c r="G8" s="21">
        <f t="shared" ca="1" si="0"/>
        <v>45954.011278587961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45954.011278587961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45954.011278587961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45954.011278587961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45954.011278587961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45954.011278587961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45954.011278587961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45954.011278587961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45954.011278587961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45954.011278587961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45954.011278587961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45954.011278587961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45954.011278587961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45954.011278587961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45954.011278587961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45954.011278587961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45954.011278587961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45954.011278587961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45954.011278587961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45954.011278587961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45954.011278587961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45954.011278587961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45954.011278587961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45954.011278587961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45954.011278587961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45954.011278587961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45954.011278587961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45954.011278587961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45954.011278587961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45954.011278587961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45954.011278587961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45954.011278587961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45954.011278587961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45954.011278587961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45954.011278587961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45954.011278587961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45954.011278587961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45954.011278587961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45954.011278587961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45954.011278587961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45954.011278587961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45954.011278587961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45954.011278587961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45954.011278587961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45954.011278587961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45954.011278587961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45954.011278587961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45954.011278587961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45954.011278587961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45954.011278587961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45954.011278587961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45954.011278587961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45954.011278587961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45954.011278587961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45954.011278587961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45954.011278587961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45954.011278587961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45954.011278587961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45954.011278587961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45954.011278587961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45954.011278587961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45954.011278587961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45954.011278587961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45954.011278587961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45954.011278587961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45954.011278587961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45954.011278587961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45954.011278587961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45954.011278587961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45954.011278587961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45954.011278587961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45954.011278587961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45954.011278587961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45954.011278587961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45954.011278587961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45954.011278587961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45954.011278587961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45954.011278587961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45954.011278587961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45954.011278587961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45954.011278587961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45954.011278587961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45954.011278587961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45954.011278587961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45954.011278587961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45954.011278587961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45954.011278587961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45954.011278587961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45954.011278587961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45954.011278587961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45954.011278587961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45954.011278587961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45954.011278587961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45954.011278587961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45954.011278587961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45954.011278587961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45954.011278587961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45954.011278587961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45954.011278587961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45954.011278587961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45954.011278587961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45954.011278587961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45954.011278587961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45954.011278587961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45954.011278587961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45954.011278587961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45954.011278587961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45954.011278587961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45954.011278587961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45954.011278587961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45954.011278587961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45954.011278587961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45954.011278587961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45954.011278587961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45954.011278587961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45954.011278587961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45954.011278587961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45954.011278587961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45954.011278587961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45954.011278587961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45954.011278587961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45954.011278587961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45954.011278587961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45954.011278587961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45954.011278587961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45954.011278587961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45954.011278587961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45954.011278587961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45954.011278587961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45954.011278587961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45954.011278587961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45954.011278587961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45954.011278587961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45954.011278587961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45954.011278587961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45954.011278587961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45954.011278587961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45954.011278587961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45954.011278587961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45954.011278587961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45954.011278587961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45954.011278587961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45954.011278587961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45954.011278587961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45954.011278587961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45954.011278587961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45954.011278587961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45954.011278587961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45954.011278587961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45954.011278587961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45954.011278587961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45954.011278587961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45954.011278587961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45954.011278587961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45954.011278587961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45954.011278587961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45954.011278587961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45954.011278587961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45954.011278587961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45954.011278587961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45954.011278587961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45954.011278587961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45954.011278587961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45954.011278587961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45954.011278587961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45954.011278587961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45954.011278587961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45954.011278587961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45954.011278587961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45954.011278587961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45954.011278587961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45954.011278587961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45954.011278587961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45954.011278587961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45954.011278587961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45954.011278587961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45954.011278587961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45954.011278587961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45954.011278587961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45954.011278587961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45954.011278587961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45954.011278587961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45954.011278587961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45954.011278587961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45954.011278587961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45954.011278587961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45954.011278587961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45954.011278587961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45954.011278587961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45954.011278587961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45954.011278587961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45954.011278587961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45954.011278587961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45954.011278587961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45954.011278587961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45954.011278587961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45954.011278587961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45954.011278587961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45954.011278587961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45954.011278587961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45954.011278587961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45954.011278587961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45954.011278587961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45954.011278587961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45954.011278587961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45954.011278587961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45954.011278587961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45954.011278587961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45954.011278587961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45954.011278587961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45954.011278587961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45954.011278587961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45954.011278587961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45954.011278587961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45954.011278587961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45954.011278587961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45954.011278587961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45954.011278587961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45954.011278587961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45954.011278587961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45954.011278587961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45954.011278587961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45954.011278587961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45954.011278587961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45954.011278587961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45954.011278587961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45954.011278587961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45954.011278587961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45954.011278587961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45954.011278587961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45954.011278587961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45954.011278587961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45954.011278587961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45954.011278587961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45954.011278587961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45954.011278587961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45954.011278587961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45954.011278587961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45954.011278587961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45954.011278587961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45954.011278587961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45954.011278587961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45954.011278587961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45954.011278587961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45954.011278587961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45954.011278587961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45954.011278587961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45954.011278587961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45954.011278587961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45954.011278587961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45954.011278587961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45954.011278587961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45954.011278587961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45954.011278587961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45954.011278587961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45954.011278587961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45954.011278587961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45954.011278587961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45954.011278587961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45954.011278587961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45954.011278587961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45954.011278587961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45954.011278587961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45954.011278587961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45954.011278587961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45954.011278587961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45954.011278587961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45954.011278587961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45954.011278587961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45954.011278587961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45954.011278587961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45954.011278587961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45954.011278587961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45954.011278587961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45954.011278587961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45954.011278587961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45954.011278587961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45954.011278587961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45954.011278587961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45954.011278587961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45954.011278587961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45954.011278587961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45954.011278587961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45954.011278587961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45954.011278587961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45954.011278587961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45954.011278587961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45954.011278587961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45954.011278587961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45954.011278587961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45954.011278587961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45954.011278587961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45954.011278587961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45954.011278587961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45954.011278587961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45954.011278587961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45954.011278587961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45954.011278587961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45954.011278587961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45954.011278587961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45954.011278587961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45954.011278587961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45954.011278587961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45954.011278587961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45954.011278587961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45954.011278587961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45954.011278587961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45954.011278587961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45954.011278587961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45954.011278587961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45954.011278587961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45954.011278587961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45954.011278587961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45954.011278587961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45954.011278587961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45954.011278587961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45954.011278587961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45954.011278587961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45954.011278587961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45954.011278587961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45954.011278587961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45954.011278587961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45954.011278587961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45954.011278587961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45954.011278587961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45954.011278587961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45954.011278587961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45954.011278587961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45954.011278587961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45954.011278587961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45954.011278587961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45954.011278587961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45954.011278587961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45954.011278587961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45954.011278587961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45954.011278587961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45954.011278587961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45954.011278587961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45954.011278587961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45954.011278587961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45954.011278587961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45954.011278587961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45954.011278587961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45954.011278587961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45954.011278587961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45954.011278587961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45954.011278587961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45954.011278587961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45954.011278587961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45954.011278587961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45954.011278587961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45954.011278587961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45954.011278587961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45954.011278587961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45954.011278587961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45954.011278587961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45954.011278587961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45954.011278587961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45954.011278587961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45954.011278587961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45954.011278587961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45954.011278587961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45954.011278587961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45954.011278587961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45954.011278587961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45954.011278587961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45954.011278587961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45954.011278587961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45954.011278587961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45954.011278587961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45954.011278587961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45954.011278587961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45954.011278587961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45954.011278587961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45954.011278587961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45954.011278587961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45954.011278587961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45954.011278587961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45954.011278587961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45954.011278587961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45954.011278587961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45954.011278587961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45954.011278587961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45954.011278587961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45954.011278587961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45954.011278587961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45954.011278587961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45954.011278587961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45954.011278587961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45954.011278587961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45954.011278587961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45954.011278587961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45954.011278587961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45954.011278587961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45954.011278587961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45954.011278587961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45954.011278587961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45954.011278587961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45954.011278587961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45954.011278587961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45954.011278587961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45954.011278587961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45954.011278587961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45954.011278587961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45954.011278587961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45954.011278587961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45954.011278587961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45954.011278587961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45954.011278587961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45954.011278587961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45954.011278587961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45954.011278587961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45954.011278587961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45954.011278587961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45954.011278587961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45954.011278587961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45954.011278587961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45954.011278587961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45954.011278587961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45954.011278587961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45954.011278587961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45954.011278587961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45954.011278587961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45954.011278587961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45954.011278587961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45954.011278587961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45954.011278587961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45954.011278587961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45954.011278587961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45954.011278587961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45954.011278587961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45954.011278587961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45954.011278587961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45954.011278587961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45954.011278587961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45954.011278587961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45954.011278587961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45954.011278587961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45954.011278587961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45954.011278587961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45954.011278587961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45954.011278587961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45954.011278587961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45954.011278587961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45954.011278587961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45954.011278587961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45954.011278587961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45954.011278587961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45954.011278587961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45954.011278587961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45954.011278587961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45954.011278587961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45954.011278587961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45954.011278587961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45954.011278587961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45954.011278587961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45954.011278587961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45954.011278587961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45954.011278587961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45954.011278587961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45954.011278587961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45954.011278587961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45954.011278587961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45954.011278587961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45954.011278587961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45954.011278587961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45954.011278587961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45954.011278587961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45954.011278587961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45954.011278587961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45954.011278587961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45954.011278587961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45954.011278587961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45954.011278587961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45954.011278587961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45954.011278587961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45954.011278587961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45954.011278587961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45954.011278587961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45954.011278587961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45954.011278587961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45954.011278587961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45954.011278587961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45954.011278587961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45954.011278587961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45954.011278587961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45954.011278587961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45954.011278587961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45954.011278587961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45954.011278587961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45954.011278587961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45954.011278587961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45954.011278587961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45954.011278587961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45954.011278587961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45954.011278587961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45954.011278587961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45954.011278587961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45954.011278587961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45954.011278587961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45954.011278587961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45954.011278587961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45954.011278587961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45954.011278587961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45954.011278587961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45954.011278587961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45954.011278587961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45954.011278587961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45954.011278587961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45954.011278587961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45954.011278587961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45954.011278587961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45954.011278587961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45954.011278587961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45954.011278587961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45954.011278587961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45954.011278587961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45954.011278587961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45954.011278587961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45954.011278587961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45954.011278587961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45954.011278587961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45954.011278587961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45954.011278587961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45954.011278587961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45954.011278587961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45954.011278587961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45954.011278587961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45954.011278587961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45954.011278587961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45954.011278587961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45954.011278587961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45954.011278587961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45954.011278587961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45954.011278587961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45954.011278587961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45954.011278587961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45954.011278587961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45954.011278587961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45954.011278587961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45954.011278587961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45954.011278587961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45954.011278587961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45954.011278587961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45954.011278587961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45954.011278587961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45954.011278587961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45954.011278587961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45954.011278587961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45954.011278587961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45954.011278587961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45954.011278587961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45954.011278587961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45954.011278587961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45954.011278587961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45954.011278587961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45954.011278587961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45954.011278587961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45954.011278587961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45954.011278587961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45954.011278587961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45954.011278587961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45954.011278587961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45954.011278587961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45954.011278587961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45954.011278587961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45954.011278587961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45954.011278587961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45954.011278587961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45954.011278587961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45954.011278587961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45954.011278587961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45954.011278587961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45954.011278587961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45954.011278587961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45954.011278587961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45954.011278587961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45954.011278587961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45954.011278587961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45954.011278587961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45954.011278587961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45954.011278587961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45954.011278587961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45954.011278587961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45954.011278587961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45954.011278587961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45954.011278587961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45954.011278587961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45954.011278587961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45954.011278587961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45954.011278587961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45954.011278587961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45954.011278587961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45954.011278587961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45954.011278587961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45954.011278587961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45954.011278587961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45954.011278587961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45954.011278587961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45954.011278587961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45954.011278587961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45954.011278587961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45954.011278587961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45954.011278587961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45954.011278587961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45954.011278587961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45954.011278587961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45954.011278587961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45954.011278587961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45954.011278587961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45954.011278587961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45954.011278587961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45954.011278587961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45954.011278587961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45954.011278587961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45954.011278587961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45954.011278587961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45954.011278587961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45954.011278587961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45954.011278587961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45954.011278587961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45954.011278587961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45954.011278587961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45954.011278587961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45954.011278587961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45954.011278587961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45954.011278587961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45954.011278587961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45954.011278587961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45954.011278587961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45954.011278587961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45954.011278587961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45954.011278587961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45954.011278587961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45954.011278587961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45954.011278587961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45954.011278587961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45954.011278587961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45954.011278587961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45954.011278587961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45954.011278587961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45954.011278587961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45954.011278587961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45954.011278587961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45954.011278587961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45954.011278587961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45954.011278587961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45954.011278587961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45954.011278587961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45954.011278587961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45954.011278587961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45954.011278587961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45954.011278587961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45954.011278587961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45954.011278587961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45954.011278587961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45954.011278587961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45954.011278587961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45954.011278587961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45954.011278587961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45954.011278587961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45954.011278587961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45954.011278587961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45954.011278587961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45954.011278587961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45954.011278587961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45954.011278587961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45954.011278587961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45954.011278587961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45954.011278587961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45954.011278587961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45954.011278587961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45954.011278587961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45954.011278587961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45954.011278587961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45954.011278587961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45954.011278587961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45954.011278587961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45954.011278587961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45954.011278587961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45954.011278587961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45954.011278587961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45954.011278587961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45954.011278587961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45954.011278587961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45954.011278587961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45954.011278587961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45954.011278587961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45954.011278587961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45954.011278587961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45954.011278587961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45954.011278587961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45954.011278587961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45954.011278587961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45954.011278587961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45954.011278587961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45954.011278587961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45954.011278587961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45954.011278587961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45954.011278587961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45954.011278587961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45954.011278587961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45954.011278587961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45954.011278587961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45954.011278587961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45954.011278587961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45954.011278587961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45954.011278587961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45954.011278587961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45954.011278587961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45954.011278587961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45954.011278587961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45954.011278587961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45954.011278587961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45954.011278587961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45954.011278587961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45954.011278587961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45954.011278587961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45954.011278587961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45954.011278587961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45954.011278587961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45954.011278587961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45954.011278587961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45954.011278587961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45954.011278587961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45954.011278587961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45954.011278587961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45954.011278587961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45954.011278587961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45954.011278587961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45954.011278587961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45954.011278587961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45954.011278587961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45954.011278587961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45954.011278587961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45954.011278587961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45954.011278587961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45954.011278587961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45954.011278587961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45954.011278587961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45954.011278587961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45954.011278587961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45954.011278587961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45954.011278587961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45954.011278587961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45954.011278587961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45954.011278587961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45954.011278587961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45954.011278587961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45954.011278587961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45954.011278587961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45954.011278587961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45954.011278587961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45954.011278587961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45954.011278587961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45954.011278587961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45954.011278587961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45954.011278587961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45954.011278587961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45954.011278587961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45954.011278587961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45954.011278587961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45954.011278587961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45954.011278587961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45954.011278587961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45954.011278587961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45954.011278587961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45954.011278587961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45954.011278587961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45954.011278587961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45954.011278587961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45954.011278587961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45954.011278587961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45954.011278587961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45954.011278587961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45954.011278587961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45954.011278587961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45954.011278587961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45954.011278587961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45954.011278587961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45954.011278587961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45954.011278587961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45954.011278587961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45954.011278587961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45954.011278587961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45954.011278587961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45954.011278587961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45954.011278587961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45954.011278587961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45954.011278587961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45954.011278587961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45954.011278587961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45954.011278587961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45954.011278587961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45954.011278587961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45954.011278587961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45954.011278587961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45954.011278587961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45954.011278587961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45954.011278587961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45954.011278587961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45954.011278587961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45954.011278587961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45954.011278587961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45954.011278587961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45954.011278587961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45954.011278587961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45954.011278587961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45954.011278587961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45954.011278587961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45954.011278587961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45954.011278587961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45954.011278587961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45954.011278587961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45954.011278587961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45954.011278587961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45954.011278587961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45954.011278587961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45954.011278587961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45954.011278587961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45954.011278587961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45954.011278587961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45954.011278587961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45954.011278587961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45954.011278587961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45954.011278587961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45954.011278587961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45954.011278587961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45954.011278587961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45954.011278587961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45954.011278587961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45954.011278587961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45954.011278587961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45954.011278587961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45954.011278587961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45954.011278587961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45954.011278587961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45954.011278587961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45954.011278587961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45954.011278587961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45954.011278587961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45954.011278587961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45954.011278587961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45954.011278587961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45954.011278587961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45954.011278587961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45954.011278587961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45954.011278587961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45954.011278587961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45954.011278587961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45954.011278587961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45954.011278587961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45954.011278587961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45954.011278587961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45954.011278587961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45954.011278587961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45954.011278587961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45954.011278587961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45954.011278587961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45954.011278587961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45954.011278587961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45954.011278587961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45954.011278587961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45954.011278587961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45954.011278587961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45954.011278587961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45954.011278587961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45954.011278587961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45954.011278587961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45954.011278587961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45954.011278587961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45954.011278587961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45954.011278587961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45954.011278587961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45954.011278587961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45954.011278587961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45954.011278587961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45954.011278587961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45954.011278587961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45954.011278587961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45954.011278587961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45954.011278587961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45954.011278587961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45954.011278587961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45954.011278587961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45954.011278587961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45954.011278587961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45954.011278587961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45954.011278587961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45954.011278587961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45954.011278587961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45954.011278587961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45954.011278587961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45954.011278587961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45954.011278587961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45954.011278587961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45954.011278587961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45954.011278587961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45954.011278587961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45954.011278587961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45954.011278587961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45954.011278587961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45954.011278587961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45954.011278587961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45954.011278587961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45954.011278587961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45954.011278587961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45954.011278587961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45954.011278587961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45954.011278587961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45954.011278587961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45954.011278587961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45954.011278587961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45954.011278587961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45954.011278587961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45954.011278587961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45954.011278587961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45954.011278587961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45954.011278587961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45954.011278587961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45954.011278587961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45954.011278587961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45954.011278587961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45954.011278587961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45954.011278587961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45954.011278587961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45954.011278587961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45954.011278587961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45954.011278587961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45954.011278587961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45954.011278587961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45954.011278587961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45954.011278587961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45954.011278587961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45954.011278587961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45954.011278587961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45954.011278587961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45954.011278587961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45954.011278587961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45954.011278587961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45954.011278587961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45954.011278587961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45954.011278587961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45954.011278587961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45954.011278587961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45954.011278587961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45954.011278587961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45954.011278587961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45954.011278587961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45954.011278587961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45954.011278587961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45954.011278587961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45954.011278587961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45954.011278587961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45954.011278587961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45954.011278587961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45954.011278587961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45954.011278587961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45954.011278587961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45954.011278587961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45954.011278587961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45954.011278587961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45954.011278587961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45954.011278587961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45954.011278587961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45954.011278587961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45954.011278587961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45954.011278587961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45954.011278587961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45954.011278587961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45954.011278587961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45954.011278587961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45954.011278587961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45954.011278587961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45954.011278587961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45954.011278587961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45954.011278587961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45954.011278587961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45954.011278587961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45954.011278587961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45954.011278587961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45954.011278587961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45954.011278587961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45954.011278587961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45954.011278587961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45954.011278587961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45954.011278587961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45954.011278587961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45954.011278587961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45954.011278587961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45954.011278587961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45954.011278587961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45954.011278587961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45954.011278587961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45954.011278587961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45954.011278587961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45954.011278587961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45954.011278587961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45954.011278587961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45954.011278587961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45954.011278587961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45954.011278587961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45954.011278587961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45954.011278587961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45954.011278587961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45954.011278587961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45954.011278587961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45954.011278587961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45954.011278587961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45954.011278587961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45954.011278587961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45954.011278587961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45954.011278587961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45954.011278587961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45954.011278587961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45954.011278587961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45954.011278587961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45954.011278587961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45954.011278587961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45954.011278587961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45954.011278587961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45954.011278587961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45954.011278587961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45954.011278587961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45954.011278587961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45954.011278587961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45954.011278587961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45954.011278587961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45954.011278587961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45954.011278587961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45954.011278587961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45954.011278587961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45954.011278587961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45954.011278587961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45954.011278587961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45954.011278587961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45954.011278587961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45954.011278587961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45954.011278587961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45954.011278587961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45954.011278587961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45954.011278587961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45954.011278587961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45954.011278587961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45954.011278587961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45954.011278587961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45954.011278587961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45954.011278587961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45954.011278587961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45954.011278587961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45954.011278587961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45954.011278587961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45954.011278587961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45954.011278587961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45954.011278587961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45954.011278587961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45954.011278587961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45954.011278587961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45954.011278587961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45954.011278587961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45954.011278587961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45954.011278587961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45954.011278587961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45954.011278587961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45954.011278587961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45954.011278587961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45954.011278587961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45954.011278587961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45954.011278587961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45954.011278587961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45954.011278587961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45954.011278587961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45954.011278587961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45954.011278587961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45954.011278587961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45954.011278587961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45954.011278587961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45954.011278587961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45954.011278587961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45954.011278587961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45954.011278587961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45954.011278587961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45954.011278587961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45954.011278587961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45954.011278587961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45954.011278587961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45954.011278587961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45954.011278587961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45954.011278587961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45954.011278587961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45954.011278587961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45954.011278587961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45954.011278587961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45954.011278587961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45954.011278587961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45954.011278587961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45954.011278587961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45954.011278587961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45954.011278587961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45954.011278587961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45954.011278587961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45954.011278587961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45954.011278587961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45954.011278587961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45954.011278587961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45954.011278587961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45954.011278587961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45954.011278587961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45954.011278587961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45954.011278587961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45954.011278587961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45954.011278587961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45954.011278587961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45954.011278587961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45954.011278587961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45954.011278587961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45954.011278587961</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workbookViewId="0">
      <selection activeCell="A9" sqref="A9:X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250.53056076388748</v>
      </c>
      <c r="H2" s="101">
        <v>45703.474768518521</v>
      </c>
      <c r="I2" s="98" t="str">
        <f>IFERROR(VLOOKUP(D2,DB!A:F,6,0),"")</f>
        <v>SCECO</v>
      </c>
      <c r="J2" s="98" t="str">
        <f>IFERROR(VLOOKUP(D2,DB!A:G,7,0),"")</f>
        <v>Dead</v>
      </c>
      <c r="K2" s="103" t="s">
        <v>39094</v>
      </c>
      <c r="L2" s="95" t="str">
        <f>IFERROR(VLOOKUP(D2,DB!A:I,9,0),"")</f>
        <v>Latis</v>
      </c>
    </row>
    <row r="3" spans="1:16" ht="30" customHeight="1">
      <c r="A3" s="121" t="s">
        <v>39095</v>
      </c>
      <c r="B3" s="98" t="str">
        <f>IFERROR(VLOOKUP(D3,DB!A:K,11,0),"")</f>
        <v>R4</v>
      </c>
      <c r="C3" s="122">
        <v>1</v>
      </c>
      <c r="D3" s="95" t="s">
        <v>27420</v>
      </c>
      <c r="E3" s="100" t="s">
        <v>38998</v>
      </c>
      <c r="F3" s="125">
        <v>45953.634722222225</v>
      </c>
      <c r="G3" s="126">
        <f ca="1">IFERROR(NOW()-F3,"")</f>
        <v>0.37655636573617812</v>
      </c>
      <c r="H3" s="125">
        <v>45953.546631944446</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2</v>
      </c>
      <c r="D4" s="95" t="s">
        <v>35586</v>
      </c>
      <c r="E4" s="100" t="s">
        <v>38998</v>
      </c>
      <c r="F4" s="125">
        <v>45953.820138888892</v>
      </c>
      <c r="G4" s="126">
        <f ca="1">IFERROR(NOW()-F4,"")</f>
        <v>0.19113969906902639</v>
      </c>
      <c r="H4" s="125">
        <v>45953.776747685188</v>
      </c>
      <c r="I4" s="121" t="str">
        <f>IFERROR(VLOOKUP(D4,DB!A:F,6,0),"")</f>
        <v>SCECO</v>
      </c>
      <c r="J4" s="121" t="str">
        <f>IFERROR(VLOOKUP(D4,DB!A:G,7,0),"")</f>
        <v>In progress</v>
      </c>
      <c r="K4" s="127" t="s">
        <v>39098</v>
      </c>
      <c r="L4" s="123" t="str">
        <f>IFERROR(VLOOKUP(D4,DB!A:I,9,0),"")</f>
        <v>Latis</v>
      </c>
    </row>
    <row r="5" spans="1:16" ht="15" customHeight="1">
      <c r="A5" s="121"/>
      <c r="B5" s="121" t="str">
        <f>IFERROR(VLOOKUP(D5,DB!A:K,11,0),"")</f>
        <v/>
      </c>
      <c r="C5" s="122"/>
      <c r="D5" s="95"/>
      <c r="E5" s="100"/>
      <c r="F5" s="125"/>
      <c r="G5" s="126">
        <f ca="1">IFERROR(NOW()-F5,"")</f>
        <v>45954.011278587961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45954.011278587961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45954.011278587961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45954.011278587961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45954.011278587961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45954.011278587961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45954.011278587961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45954.011278587961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45954.011278587961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45954.011278587961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45954.011278587961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45954.011278587961</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45954.011278587961</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45954.011278587961</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45954.011278587961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45954.011278587961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45954.011278587961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45954.011278587961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45954.011278587961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45954.011278587961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45954.011278587961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45954.011278587961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45954.011278587961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45954.011278587961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45954.011278587961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45954.011278587961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45954.011278587961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45954.011278587961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45954.011278587961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45954.011278587961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45954.011278587961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45954.011278587961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45954.011278587961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45954.011278587961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45954.011278587961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45954.011278587961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45954.011278587961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45954.011278587961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45954.011278587961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45954.011278587961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45954.011278587961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45954.011278587961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45954.011278587961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45954.011278587961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45954.011278587961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45954.011278587961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45954.011278587961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45954.011278587961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45954.011278587961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45954.011278587961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45954.011278587961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45954.011278587961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45954.011278587961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45954.011278587961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45954.011278587961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45954.011278587961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45954.011278587961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45954.011278587961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45954.011278587961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45954.011278587961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45954.011278587961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45954.011278587961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45954.011278587961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45954.011278587961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45954.011278587961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45954.011278587961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45954.011278587961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45954.011278587961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45954.011278587961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45954.011278587961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45954.011278587961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45954.011278587961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45954.011278587961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45954.011278587961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45954.011278587961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45954.011278587961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45954.011278587961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45954.011278587961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45954.011278587961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45954.011278587961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45954.011278587961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45954.011278587961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45954.011278587961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45954.011278587961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45954.011278587961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45954.011278587961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45954.011278587961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45954.011278587961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45954.011278587961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45954.011278587961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45954.011278587961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45954.011278587961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45954.011278587961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45954.011278587961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45954.011278587961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45954.011278587961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45954.011278587961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45954.011278587961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45954.011278587961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45954.011278587961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45954.011278587961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45954.011278587961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45954.011278587961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45954.011278587961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45954.011278587961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45954.011278587961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45954.011278587961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45954.011278587961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45954.011278587961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45954.011278587961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45954.011278587961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45954.011278587961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45954.011278587961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45954.011278587961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45954.011278587961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45954.011278587961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45954.011278587961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45954.011278587961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45954.011278587961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45954.011278587961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45954.011278587961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45954.011278587961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45954.011278587961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45954.011278587961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45954.011278587961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45954.011278587961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45954.011278587961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45954.011278587961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45954.011278587961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45954.011278587961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45954.011278587961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45954.011278587961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45954.011278587961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45954.011278587961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45954.011278587961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45954.011278587961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45954.011278587961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45954.011278587961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45954.011278587961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45954.011278587961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45954.011278587961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45954.011278587961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45954.011278587961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45954.011278587961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45954.011278587961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45954.011278587961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45954.011278587961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45954.011278587961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45954.011278587961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45954.011278587961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45954.011278587961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45954.011278587961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45954.011278587961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45954.011278587961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45954.011278587961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45954.011278587961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45954.011278587961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45954.011278587961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45954.011278587961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45954.011278587961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45954.011278587961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45954.011278587961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45954.011278587961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45954.011278587961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45954.011278587961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45954.011278587961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45954.011278587961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45954.011278587961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45954.011278587961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45954.011278587961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45954.011278587961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45954.011278587961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45954.011278587961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45954.011278587961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45954.011278587961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45954.011278587961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45954.011278587961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45954.011278587961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45954.011278587961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45954.011278587961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45954.011278587961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45954.011278587961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45954.011278587961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45954.011278587961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45954.011278587961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45954.011278587961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45954.011278587961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45954.011278587961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45954.011278587961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45954.011278587961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45954.011278587961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45954.011278587961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45954.011278587961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45954.011278587961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45954.011278587961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45954.011278587961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45954.011278587961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45954.011278587961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45954.011278587961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45954.011278587961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45954.011278587961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45954.011278587961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45954.011278587961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45954.011278587961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45954.011278587961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45954.011278587961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45954.011278587961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45954.011278587961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45954.011278587961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45954.011278587961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45954.011278587961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45954.011278587961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45954.011278587961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45954.011278587961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45954.011278587961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45954.011278587961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45954.011278587961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45954.011278587961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45954.011278587961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45954.011278587961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45954.011278587961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45954.011278587961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45954.011278587961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45954.011278587961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45954.011278587961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45954.011278587961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45954.011278587961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45954.011278587961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45954.011278587961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45954.011278587961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45954.011278587961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45954.011278587961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45954.011278587961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45954.011278587961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45954.011278587961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45954.011278587961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45954.011278587961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45954.011278587961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45954.011278587961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45954.011278587961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45954.011278587961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45954.011278587961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45954.011278587961</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45954.011278587961</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62.179218171295361</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27.822401041667035</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9.2397042824086384</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39081</v>
      </c>
      <c r="F5" s="155">
        <v>45948.661111111112</v>
      </c>
      <c r="G5" s="156">
        <f ca="1">IFERROR(NOW()-F5,"")</f>
        <v>5.3501672453712672</v>
      </c>
      <c r="H5" s="155">
        <v>45948.661111111112</v>
      </c>
      <c r="I5" s="154" t="str">
        <f>IFERROR(VLOOKUP(D5,DB!A:F,6,0),"")</f>
        <v>SCECO</v>
      </c>
      <c r="J5" s="154" t="str">
        <f>IFERROR(VLOOKUP(D5,DB!A:G,7,0),"")</f>
        <v>Dead</v>
      </c>
      <c r="K5" s="154" t="s">
        <v>39106</v>
      </c>
      <c r="L5" s="154" t="str">
        <f>IFERROR(VLOOKUP(D5,DB!A:I,9,0),"")</f>
        <v>Latis</v>
      </c>
    </row>
    <row r="6" spans="1:13" ht="15">
      <c r="A6" s="160"/>
      <c r="B6" s="160" t="str">
        <f>IFERROR(VLOOKUP(D6,DB!A:K,11,0),"")</f>
        <v/>
      </c>
      <c r="C6" s="160"/>
      <c r="D6" s="160"/>
      <c r="E6" s="160"/>
      <c r="F6" s="161"/>
      <c r="G6" s="162">
        <f ca="1">IFERROR(NOW()-F6,"")</f>
        <v>45954.011278356484</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45954.011278356484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45954.011278356484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45954.011278356484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45954.011278356484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45954.011278356484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45954.011278356484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45954.011278356484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45954.011278356484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45954.011278356484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45954.011278356484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45954.011278356484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45954.011278356484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45954.011278356484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45954.011278356484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45954.011278356484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45954.011278356484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45954.011278356484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45954.011278356484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45954.011278356484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45954.011278356484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45954.011278356484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45954.011278356484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45954.011278356484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45954.011278356484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45954.011278356484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45954.011278356484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45954.011278356484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45954.011278356484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45954.011278356484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45954.011278356484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45954.011278356484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45954.011278356484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45954.011278356484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45954.011278356484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45954.011278356484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45954.011278356484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45954.011278356484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45954.011278356484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45954.011278356484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45954.011278356484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45954.011278356484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45954.011278356484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45954.011278356484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45954.011278356484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45954.011278356484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45954.011278356484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45954.011278356484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45954.011278356484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45954.011278356484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45954.011278356484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45954.011278356484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45954.011278356484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45954.011278356484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45954.011278356484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45954.011278356484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45954.011278356484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45954.011278356484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45954.011278356484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45954.011278356484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45954.011278356484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45954.011278356484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45954.011278356484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45954.011278356484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45954.011278356484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45954.011278356484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45954.011278356484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45954.011278356484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45954.011278356484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45954.011278356484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45954.011278356484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45954.011278356484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45954.011278356484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45954.011278356484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45954.011278356484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45954.011278356484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45954.011278356484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45954.011278356484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45954.011278356484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45954.011278356484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45954.011278356484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45954.011278356484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45954.011278356484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45954.011278356484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45954.011278356484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45954.011278356484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45954.011278356484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45954.011278356484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45954.011278356484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45954.011278356484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45954.011278356484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45954.011278356484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45954.011278356484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45954.011278356484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45954.011278356484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45954.011278356484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45954.011278356484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45954.011278356484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45954.011278356484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45954.011278356484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45954.011278356484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45954.011278356484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45954.011278356484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45954.011278356484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45954.011278356484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45954.011278356484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45954.011278356484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45954.011278356484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45954.011278356484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45954.011278356484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45954.011278356484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45954.011278356484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45954.011278356484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45954.011278356484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45954.011278356484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45954.011278356484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45954.011278356484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45954.011278356484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45954.011278356484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45954.011278356484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45954.011278356484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45954.011278356484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45954.011278356484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45954.011278356484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45954.011278356484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45954.011278356484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45954.011278356484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45954.011278356484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45954.011278356484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45954.011278356484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45954.011278356484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45954.011278356484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45954.011278356484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45954.011278356484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45954.011278356484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45954.011278356484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45954.011278356484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45954.011278356484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45954.011278356484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45954.011278356484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45954.011278356484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45954.011278356484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45954.011278356484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45954.011278356484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45954.011278356484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45954.011278356484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45954.011278356484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45954.011278356484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45954.011278356484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45954.011278356484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45954.011278356484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45954.011278356484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45954.011278356484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45954.011278356484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45954.011278356484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45954.011278356484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45954.011278356484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45954.011278356484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45954.011278356484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45954.011278356484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45954.011278356484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45954.011278356484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45954.011278356484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45954.011278356484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45954.011278356484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45954.011278356484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45954.011278356484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45954.011278356484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45954.011278356484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45954.011278356484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45954.011278356484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45954.011278356484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45954.011278356484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45954.011278356484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45954.011278356484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45954.011278356484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45954.011278356484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45954.011278356484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45954.011278356484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45954.011278356484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45954.011278356484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45954.011278356484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45954.011278356484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45954.011278356484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45954.011278356484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45954.011278356484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45954.011278356484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45954.011278356484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45954.011278356484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45954.011278356484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45954.011278356484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45954.011278356484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45954.011278356484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45954.011278356484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45954.011278356484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45954.011278356484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45954.011278356484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45954.011278356484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45954.011278356484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45954.011278356484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45954.011278356484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45954.011278356484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45954.011278356484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45954.011278356484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45954.011278356484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45954.011278356484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45954.011278356484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45954.011278356484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45954.011278356484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45954.011278356484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45954.011278356484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45954.011278356484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45954.011278356484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45954.011278356484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45954.011278356484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45954.011278356484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45954.011278356484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45954.011278356484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45954.011278356484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45954.011278356484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45954.011278356484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45954.011278356484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45954.011278356484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45954.011278356484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45954.011278356484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45954.011278356484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45954.011278356484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45954.011278356484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45954.011278356484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45954.011278356484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45954.011278356484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45954.011278356484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45954.011278356484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45954.011278356484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45954.011278356484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45954.011278356484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45954.011278356484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45954.011278356484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45954.011278356484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45954.011278356484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45954.011278356484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45954.011278356484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45954.011278356484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45954.011278356484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45954.011278356484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45954.011278356484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45954.011278356484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45954.011278356484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45954.011278356484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45954.011278356484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45954.011278356484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45954.011278356484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45954.011278356484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45954.011278356484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45954.011278356484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45954.011278356484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45954.011278356484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45954.011278356484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45954.011278356484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45954.011278356484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45954.011278356484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45954.011278356484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45954.011278356484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45954.011278356484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45954.011278356484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45954.011278356484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45954.011278356484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45954.011278356484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45954.011278356484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45954.011278356484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45954.011278356484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45954.011278356484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45954.011278356484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45954.011278356484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45954.011278356484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45954.011278356484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45954.011278356484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45954.011278356484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45954.011278356484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45954.011278356484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45954.011278356484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45954.011278356484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45954.011278356484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45954.011278356484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45954.011278356484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45954.011278356484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45954.011278356484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45954.011278356484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45954.011278356484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45954.011278356484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45954.011278356484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45954.011278356484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45954.011278356484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45954.011278356484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45954.011278356484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45954.011278356484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45954.011278356484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45954.011278356484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45954.011278356484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45954.011278356484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45954.011278356484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45954.011278356484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45954.011278356484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45954.011278356484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45954.011278356484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45954.011278356484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45954.011278356484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45954.011278356484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45954.011278356484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45954.011278356484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45954.011278356484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45954.011278356484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45954.011278356484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45954.011278356484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45954.011278356484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45954.011278356484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45954.011278356484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45954.011278356484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45954.011278356484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45954.011278356484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45954.011278356484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45954.011278356484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45954.011278356484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45954.011278356484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45954.011278356484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45954.011278356484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45954.011278356484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45954.011278356484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45954.011278356484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45954.011278356484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45954.011278356484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45954.011278356484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45954.011278356484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45954.011278356484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45954.011278356484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45954.011278356484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45954.011278356484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45954.011278356484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45954.011278356484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45954.011278356484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45954.011278356484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45954.011278356484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45954.011278356484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45954.011278356484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45954.011278356484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45954.011278356484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45954.011278356484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45954.011278356484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45954.011278356484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45954.011278356484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45954.011278356484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45954.011278356484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45954.011278356484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45954.011278356484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45954.011278356484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45954.011278356484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45954.011278356484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45954.011278356484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45954.011278356484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45954.011278356484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45954.011278356484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45954.011278356484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45954.011278356484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45954.011278356484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45954.011278356484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45954.011278356484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45954.011278356484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45954.011278356484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45954.011278356484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45954.011278356484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45954.011278356484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45954.011278356484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45954.011278356484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45954.011278356484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45954.011278356484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45954.011278356484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45954.011278356484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45954.011278356484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45954.011278356484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45954.011278356484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45954.011278356484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45954.011278356484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45954.011278356484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45954.011278356484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45954.011278356484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45954.011278356484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45954.011278356484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45954.011278356484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45954.011278356484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45954.011278356484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45954.011278356484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45954.011278356484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45954.011278356484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45954.011278356484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45954.011278356484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45954.011278356484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45954.011278356484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45954.011278356484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45954.011278356484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45954.011278356484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45954.011278356484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45954.011278356484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45954.011278356484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45954.011278356484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45954.011278356484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45954.011278356484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45954.011278356484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45954.011278356484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45954.011278356484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45954.011278356484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45954.011278356484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45954.011278356484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45954.011278356484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45954.011278356484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45954.011278356484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45954.011278356484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45954.011278356484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45954.011278356484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45954.011278356484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45954.011278356484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45954.011278356484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45954.011278356484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45954.011278356484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45954.011278356484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45954.011278356484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45954.011278356484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45954.011278356484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45954.011278356484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45954.011278356484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45954.011278356484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45954.011278356484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45954.011278356484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45954.011278356484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45954.011278356484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45954.011278356484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45954.011278356484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45954.011278356484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45954.011278356484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45954.011278356484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45954.011278356484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45954.011278356484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45954.011278356484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45954.011278356484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45954.011278356484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45954.011278356484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45954.011278356484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45954.011278356484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45954.011278356484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45954.011278356484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45954.011278356484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45954.011278356484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45954.011278356484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45954.011278356484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45954.011278356484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45954.011278356484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45954.011278356484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45954.011278356484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45954.011278356484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45954.011278356484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45954.011278356484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45954.011278356484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45954.011278356484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45954.011278356484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45954.011278356484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45954.011278356484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45954.011278356484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45954.011278356484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45954.011278356484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45954.011278356484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45954.011278356484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45954.011278356484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45954.011278356484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45954.011278356484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45954.011278356484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45954.011278356484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45954.011278356484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45954.011278356484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45954.011278356484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45954.011278356484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45954.011278356484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45954.011278356484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45954.011278356484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45954.011278356484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45954.011278356484</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1"/>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39107</v>
      </c>
      <c r="B2" s="105" t="str">
        <f>IFERROR(VLOOKUP(D2,DB!A:K,11,0),"")</f>
        <v>R6</v>
      </c>
      <c r="C2" s="107">
        <v>1</v>
      </c>
      <c r="D2" s="105" t="s">
        <v>33890</v>
      </c>
      <c r="E2" s="108" t="s">
        <v>39081</v>
      </c>
      <c r="F2" s="109">
        <v>45953.975219907406</v>
      </c>
      <c r="G2" s="78">
        <f ca="1">IFERROR(NOW()-F2,"-")</f>
        <v>3.6058449077245314E-2</v>
      </c>
      <c r="H2" s="109">
        <v>45953.969618055555</v>
      </c>
      <c r="I2" s="105" t="str">
        <f>IFERROR(VLOOKUP(D2,DB!A:F,6,0),"")</f>
        <v>SCECO</v>
      </c>
      <c r="J2" s="104" t="str">
        <f>IFERROR(VLOOKUP(D2,DB!A:G,7,0),"")</f>
        <v>Dead</v>
      </c>
      <c r="K2" s="110" t="s">
        <v>39108</v>
      </c>
      <c r="L2" s="111" t="str">
        <f>IFERROR(VLOOKUP(D2,DB!A:I,9,0),"")</f>
        <v>Latis</v>
      </c>
    </row>
    <row r="3" spans="1:16383" ht="31.5" customHeight="1">
      <c r="A3" s="106"/>
      <c r="B3" s="105" t="str">
        <f>IFERROR(VLOOKUP(D3,DB!A:K,11,0),"")</f>
        <v/>
      </c>
      <c r="C3" s="107"/>
      <c r="D3" s="105"/>
      <c r="E3" s="108"/>
      <c r="F3" s="109"/>
      <c r="G3" s="78">
        <f ca="1">IFERROR(NOW()-F3,"-")</f>
        <v>45954.011278356484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45954.011278356484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45954.011278356484</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45954.011278356484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45954.011278356484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45954.011278356484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45954.011278356484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45954.011278356484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45954.011278356484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45954.011278356484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45954.011278356484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45954.011278356484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45954.011278356484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45954.011278356484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45954.011278356484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45954.011278356484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45954.011278356484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45954.011278356484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45954.011278356484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45954.011278356484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45954.011278356484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45954.011278356484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45954.011278356484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45954.011278356484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45954.011278356484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45954.011278356484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45954.011278356484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45954.011278356484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45954.011278356484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45954.011278356484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45954.011278356484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45954.011278356484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45954.011278356484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45954.011278356484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45954.011278356484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45954.011278356484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45954.011278356484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45954.011278356484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45954.011278356484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45954.011278356484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45954.011278356484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45954.011278356484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45954.011278356484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45954.011278356484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45954.011278356484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45954.011278356484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45954.011278356484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45954.011278356484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45954.011278356484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45954.011278356484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45954.011278356484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45954.011278356484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45954.011278356484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45954.011278356484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45954.011278356484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45954.011278356484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45954.011278356484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45954.011278356484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45954.011278356484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45954.011278356484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45954.011278356484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45954.011278356484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45954.011278356484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45954.011278356484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45954.011278356484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45954.011278356484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45954.011278356484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45954.011278356484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45954.011278356484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45954.011278356484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45954.011278356484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45954.011278356484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45954.011278356484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45954.011278356484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45954.011278356484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45954.011278356484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45954.011278356484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45954.011278356484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45954.011278356484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45954.011278356484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45954.011278356484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45954.011278356484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45954.011278356484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45954.011278356484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45954.011278356484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45954.011278356484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45954.011278356484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45954.011278356484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45954.011278356484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45954.011278356484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45954.011278356484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45954.011278356484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45954.011278356484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45954.011278356484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45954.011278356484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45954.011278356484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45954.011278356484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45954.011278356484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45954.011278356484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45954.011278356484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45954.011278356484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45954.011278356484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45954.011278356484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45954.011278356484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45954.011278356484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45954.011278356484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45954.011278356484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45954.011278356484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45954.011278356484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45954.011278356484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45954.011278356484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45954.011278356484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45954.011278356484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45954.011278356484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45954.011278356484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45954.011278356484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45954.011278356484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45954.011278356484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45954.011278356484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45954.011278356484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45954.011278356484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45954.011278356484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45954.011278356484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45954.011278356484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45954.011278356484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45954.011278356484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45954.011278356484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45954.011278356484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45954.011278356484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45954.011278356484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45954.011278356484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45954.011278356484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45954.011278356484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45954.011278356484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45954.011278356484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45954.011278356484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45954.011278356484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45954.011278356484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45954.011278356484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45954.011278356484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45954.011278356484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45954.011278356484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45954.011278356484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45954.011278356484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45954.011278356484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45954.011278356484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45954.011278356484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45954.011278356484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45954.011278356484</v>
      </c>
      <c r="H151" s="109"/>
      <c r="I151" s="105" t="str">
        <f>IFERROR(VLOOKUP(D151,DB!A:F,6,0),"")</f>
        <v/>
      </c>
      <c r="J151" s="104" t="str">
        <f>IFERROR(VLOOKUP(D151,DB!A:G,7,0),"")</f>
        <v/>
      </c>
      <c r="K151" s="110"/>
      <c r="L151" s="111" t="str">
        <f>IFERROR(VLOOKUP(D151,DB!A:I,9,0),"")</f>
        <v/>
      </c>
    </row>
  </sheetData>
  <dataValidations count="2">
    <dataValidation allowBlank="1" showInputMessage="1" showErrorMessage="1" sqref="E1" xr:uid="{380493DB-286A-4683-AF55-C78F04945A49}"/>
    <dataValidation type="list" allowBlank="1" showInputMessage="1" showErrorMessage="1" sqref="E2:E15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2025-10-23T21:17:21Z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